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bookViews>
    <workbookView xWindow="0" yWindow="0" windowWidth="19200" windowHeight="10572" tabRatio="784" activeTab="4"/>
  </bookViews>
  <sheets>
    <sheet name="別添１－２　（水道事業）" sheetId="1" r:id="rId1"/>
    <sheet name="別紙（非適）" sheetId="6" r:id="rId2"/>
    <sheet name="2年ごと" sheetId="8" r:id="rId3"/>
    <sheet name="5年" sheetId="9" r:id="rId4"/>
    <sheet name="5年 (2)" sheetId="10" r:id="rId5"/>
  </sheets>
  <definedNames>
    <definedName name="_xlnm.Print_Area" localSheetId="2">'2年ごと'!$A$1:$AE$72</definedName>
    <definedName name="_xlnm.Print_Area" localSheetId="3">'5年'!$A$1:$AE$73</definedName>
    <definedName name="_xlnm.Print_Area" localSheetId="4">'5年 (2)'!$A$1:$AE$73</definedName>
    <definedName name="_xlnm.Print_Area" localSheetId="1">'別紙（非適）'!$A$1:$AE$73</definedName>
    <definedName name="_xlnm.Print_Area" localSheetId="0">'別添１－２　（水道事業）'!$A$1:$P$170</definedName>
    <definedName name="_xlnm.Print_Titles" localSheetId="2">'2年ごと'!$A:$V,'2年ごと'!$1:$3</definedName>
    <definedName name="_xlnm.Print_Titles" localSheetId="3">'5年'!$A:$V,'5年'!$1:$3</definedName>
    <definedName name="_xlnm.Print_Titles" localSheetId="4">'5年 (2)'!$A:$V,'5年 (2)'!$1:$3</definedName>
    <definedName name="_xlnm.Print_Titles" localSheetId="1">'別紙（非適）'!$A:$V,'別紙（非適）'!$1:$3</definedName>
  </definedNames>
  <calcPr calcId="162913"/>
</workbook>
</file>

<file path=xl/calcChain.xml><?xml version="1.0" encoding="utf-8"?>
<calcChain xmlns="http://schemas.openxmlformats.org/spreadsheetml/2006/main">
  <c r="AC34" i="10" l="1"/>
  <c r="AC5" i="10"/>
  <c r="X72" i="10" l="1"/>
  <c r="Y71" i="10"/>
  <c r="Z71" i="10"/>
  <c r="AA71" i="10"/>
  <c r="AB71" i="10"/>
  <c r="AC71" i="10"/>
  <c r="AD71" i="10"/>
  <c r="AE71" i="10"/>
  <c r="X71" i="10"/>
  <c r="W41" i="10"/>
  <c r="W42" i="10" s="1"/>
  <c r="U73" i="10" l="1"/>
  <c r="P73" i="10"/>
  <c r="M73" i="10"/>
  <c r="AE72" i="10"/>
  <c r="AE70" i="10" s="1"/>
  <c r="AD72" i="10"/>
  <c r="AD70" i="10" s="1"/>
  <c r="AC72" i="10"/>
  <c r="AC70" i="10" s="1"/>
  <c r="AB72" i="10"/>
  <c r="AB70" i="10" s="1"/>
  <c r="AA72" i="10"/>
  <c r="AA70" i="10" s="1"/>
  <c r="Z72" i="10"/>
  <c r="Z70" i="10" s="1"/>
  <c r="Y72" i="10"/>
  <c r="Y70" i="10" s="1"/>
  <c r="X70" i="10"/>
  <c r="V72" i="10"/>
  <c r="U72" i="10"/>
  <c r="AF70" i="10"/>
  <c r="V70" i="10"/>
  <c r="U70" i="10"/>
  <c r="T70" i="10"/>
  <c r="S70" i="10"/>
  <c r="Q70" i="10"/>
  <c r="P70" i="10"/>
  <c r="O70" i="10"/>
  <c r="N70" i="10"/>
  <c r="M70" i="10"/>
  <c r="L70" i="10"/>
  <c r="K70" i="10"/>
  <c r="AE68" i="10"/>
  <c r="AE67" i="10" s="1"/>
  <c r="AD68" i="10"/>
  <c r="AD67" i="10" s="1"/>
  <c r="AC68" i="10"/>
  <c r="AB68" i="10"/>
  <c r="AB67" i="10" s="1"/>
  <c r="AA68" i="10"/>
  <c r="AA67" i="10" s="1"/>
  <c r="Z68" i="10"/>
  <c r="Z67" i="10" s="1"/>
  <c r="Y68" i="10"/>
  <c r="Y67" i="10" s="1"/>
  <c r="X68" i="10"/>
  <c r="X67" i="10" s="1"/>
  <c r="AF67" i="10"/>
  <c r="AF73" i="10" s="1"/>
  <c r="AC67" i="10"/>
  <c r="V67" i="10"/>
  <c r="V73" i="10" s="1"/>
  <c r="U67" i="10"/>
  <c r="T67" i="10"/>
  <c r="T73" i="10" s="1"/>
  <c r="S67" i="10"/>
  <c r="S73" i="10" s="1"/>
  <c r="R67" i="10"/>
  <c r="R73" i="10" s="1"/>
  <c r="Q67" i="10"/>
  <c r="Q73" i="10" s="1"/>
  <c r="P67" i="10"/>
  <c r="O67" i="10"/>
  <c r="O73" i="10" s="1"/>
  <c r="N67" i="10"/>
  <c r="N73" i="10" s="1"/>
  <c r="M67" i="10"/>
  <c r="L67" i="10"/>
  <c r="L73" i="10" s="1"/>
  <c r="K67" i="10"/>
  <c r="K73" i="10" s="1"/>
  <c r="Y56" i="10"/>
  <c r="T56" i="10"/>
  <c r="Q56" i="10"/>
  <c r="P56" i="10"/>
  <c r="O56" i="10"/>
  <c r="N56" i="10"/>
  <c r="M56" i="10"/>
  <c r="L56" i="10"/>
  <c r="K56" i="10"/>
  <c r="AF41" i="10"/>
  <c r="O41" i="10"/>
  <c r="K41" i="10"/>
  <c r="AF34" i="10"/>
  <c r="AE34" i="10"/>
  <c r="AD34" i="10"/>
  <c r="AB34" i="10"/>
  <c r="AA34" i="10"/>
  <c r="Z34" i="10"/>
  <c r="Y34" i="10"/>
  <c r="X34" i="10"/>
  <c r="V34" i="10"/>
  <c r="U34" i="10"/>
  <c r="T34" i="10"/>
  <c r="S34" i="10"/>
  <c r="R34" i="10"/>
  <c r="Q34" i="10"/>
  <c r="P34" i="10"/>
  <c r="O34" i="10"/>
  <c r="N34" i="10"/>
  <c r="M34" i="10"/>
  <c r="L34" i="10"/>
  <c r="L41" i="10" s="1"/>
  <c r="AF24" i="10"/>
  <c r="AE24" i="10"/>
  <c r="AD24" i="10"/>
  <c r="AC24" i="10"/>
  <c r="AB24" i="10"/>
  <c r="AA24" i="10"/>
  <c r="Z24" i="10"/>
  <c r="Y24" i="10"/>
  <c r="X24" i="10"/>
  <c r="V24" i="10"/>
  <c r="V41" i="10" s="1"/>
  <c r="U24" i="10"/>
  <c r="U41" i="10" s="1"/>
  <c r="T24" i="10"/>
  <c r="T41" i="10" s="1"/>
  <c r="S24" i="10"/>
  <c r="S41" i="10" s="1"/>
  <c r="R24" i="10"/>
  <c r="R41" i="10" s="1"/>
  <c r="Q24" i="10"/>
  <c r="Q41" i="10" s="1"/>
  <c r="P24" i="10"/>
  <c r="P41" i="10" s="1"/>
  <c r="O24" i="10"/>
  <c r="N24" i="10"/>
  <c r="N41" i="10" s="1"/>
  <c r="M24" i="10"/>
  <c r="M41" i="10" s="1"/>
  <c r="L23" i="10"/>
  <c r="K23" i="10"/>
  <c r="K42" i="10" s="1"/>
  <c r="K46" i="10" s="1"/>
  <c r="AF19" i="10"/>
  <c r="AE19" i="10"/>
  <c r="AD19" i="10"/>
  <c r="AC19" i="10"/>
  <c r="AB19" i="10"/>
  <c r="AA19" i="10"/>
  <c r="Z19" i="10"/>
  <c r="Y19" i="10"/>
  <c r="X19" i="10"/>
  <c r="V19" i="10"/>
  <c r="U19" i="10"/>
  <c r="U14" i="10" s="1"/>
  <c r="T19" i="10"/>
  <c r="S19" i="10"/>
  <c r="R19" i="10"/>
  <c r="Q19" i="10"/>
  <c r="P19" i="10"/>
  <c r="P14" i="10" s="1"/>
  <c r="N19" i="10"/>
  <c r="M19" i="10"/>
  <c r="AF15" i="10"/>
  <c r="AE15" i="10"/>
  <c r="AD15" i="10"/>
  <c r="AC15" i="10"/>
  <c r="AB15" i="10"/>
  <c r="AA15" i="10"/>
  <c r="Z15" i="10"/>
  <c r="Y15" i="10"/>
  <c r="X15" i="10"/>
  <c r="V15" i="10"/>
  <c r="S15" i="10"/>
  <c r="R15" i="10"/>
  <c r="Q15" i="10"/>
  <c r="AF14" i="10"/>
  <c r="V14" i="10"/>
  <c r="T14" i="10"/>
  <c r="S14" i="10"/>
  <c r="R14" i="10"/>
  <c r="Q14" i="10"/>
  <c r="O14" i="10"/>
  <c r="N14" i="10"/>
  <c r="M14" i="10"/>
  <c r="AF11" i="10"/>
  <c r="AE11" i="10"/>
  <c r="AD11" i="10"/>
  <c r="AC11" i="10"/>
  <c r="AB11" i="10"/>
  <c r="AA11" i="10"/>
  <c r="Z11" i="10"/>
  <c r="Y11" i="10"/>
  <c r="X11" i="10"/>
  <c r="X4" i="10" s="1"/>
  <c r="V11" i="10"/>
  <c r="U11" i="10"/>
  <c r="T11" i="10"/>
  <c r="S11" i="10"/>
  <c r="R11" i="10"/>
  <c r="Q11" i="10"/>
  <c r="P11" i="10"/>
  <c r="O11" i="10"/>
  <c r="N11" i="10"/>
  <c r="M11" i="10"/>
  <c r="Y7" i="10"/>
  <c r="Z7" i="10" s="1"/>
  <c r="AA7" i="10" s="1"/>
  <c r="AB7" i="10" s="1"/>
  <c r="AC7" i="10" s="1"/>
  <c r="AD7" i="10" s="1"/>
  <c r="X7" i="10"/>
  <c r="U7" i="10"/>
  <c r="V7" i="10" s="1"/>
  <c r="AD6" i="10"/>
  <c r="Z6" i="10"/>
  <c r="AA6" i="10" s="1"/>
  <c r="Y6" i="10"/>
  <c r="AF5" i="10"/>
  <c r="AF56" i="10" s="1"/>
  <c r="AC56" i="10"/>
  <c r="Z5" i="10"/>
  <c r="Y5" i="10"/>
  <c r="X5" i="10"/>
  <c r="X56" i="10" s="1"/>
  <c r="V5" i="10"/>
  <c r="V56" i="10" s="1"/>
  <c r="U5" i="10"/>
  <c r="U56" i="10" s="1"/>
  <c r="S5" i="10"/>
  <c r="S56" i="10" s="1"/>
  <c r="R5" i="10"/>
  <c r="R56" i="10" s="1"/>
  <c r="P5" i="10"/>
  <c r="AF4" i="10"/>
  <c r="AF23" i="10" s="1"/>
  <c r="AF42" i="10" s="1"/>
  <c r="AF46" i="10" s="1"/>
  <c r="V4" i="10"/>
  <c r="V23" i="10" s="1"/>
  <c r="V42" i="10" s="1"/>
  <c r="V46" i="10" s="1"/>
  <c r="U4" i="10"/>
  <c r="U23" i="10" s="1"/>
  <c r="T4" i="10"/>
  <c r="T23" i="10" s="1"/>
  <c r="T42" i="10" s="1"/>
  <c r="T46" i="10" s="1"/>
  <c r="R4" i="10"/>
  <c r="R23" i="10" s="1"/>
  <c r="R42" i="10" s="1"/>
  <c r="R46" i="10" s="1"/>
  <c r="Q4" i="10"/>
  <c r="Q23" i="10" s="1"/>
  <c r="P4" i="10"/>
  <c r="P23" i="10" s="1"/>
  <c r="O4" i="10"/>
  <c r="O23" i="10" s="1"/>
  <c r="O42" i="10" s="1"/>
  <c r="O46" i="10" s="1"/>
  <c r="N4" i="10"/>
  <c r="N23" i="10" s="1"/>
  <c r="N42" i="10" s="1"/>
  <c r="N46" i="10" s="1"/>
  <c r="M4" i="10"/>
  <c r="M23" i="10" s="1"/>
  <c r="AE14" i="10" l="1"/>
  <c r="X14" i="10"/>
  <c r="AE6" i="10"/>
  <c r="AE5" i="10" s="1"/>
  <c r="AD5" i="10"/>
  <c r="Z14" i="10"/>
  <c r="AD73" i="10"/>
  <c r="Y73" i="10"/>
  <c r="Z4" i="10"/>
  <c r="Z23" i="10" s="1"/>
  <c r="Y4" i="10"/>
  <c r="AC14" i="10"/>
  <c r="X23" i="10"/>
  <c r="AE73" i="10"/>
  <c r="AB73" i="10"/>
  <c r="AA73" i="10"/>
  <c r="Z73" i="10"/>
  <c r="X41" i="10"/>
  <c r="X73" i="10"/>
  <c r="AB14" i="10"/>
  <c r="AD14" i="10"/>
  <c r="Y14" i="10"/>
  <c r="Y23" i="10" s="1"/>
  <c r="AE41" i="10"/>
  <c r="AC41" i="10"/>
  <c r="Y41" i="10"/>
  <c r="AD41" i="10"/>
  <c r="AB41" i="10"/>
  <c r="AA14" i="10"/>
  <c r="AA41" i="10"/>
  <c r="Z41" i="10"/>
  <c r="AB6" i="10"/>
  <c r="AB5" i="10" s="1"/>
  <c r="AA5" i="10"/>
  <c r="U42" i="10"/>
  <c r="U46" i="10" s="1"/>
  <c r="AE56" i="10"/>
  <c r="AE4" i="10"/>
  <c r="AE23" i="10" s="1"/>
  <c r="AC73" i="10"/>
  <c r="M42" i="10"/>
  <c r="M46" i="10" s="1"/>
  <c r="P42" i="10"/>
  <c r="P46" i="10" s="1"/>
  <c r="Q42" i="10"/>
  <c r="Q46" i="10" s="1"/>
  <c r="L42" i="10"/>
  <c r="L46" i="10" s="1"/>
  <c r="S4" i="10"/>
  <c r="S23" i="10" s="1"/>
  <c r="S42" i="10" s="1"/>
  <c r="S46" i="10" s="1"/>
  <c r="Z56" i="10"/>
  <c r="AC4" i="10"/>
  <c r="X5" i="9"/>
  <c r="X56" i="9" s="1"/>
  <c r="AF73" i="9"/>
  <c r="O73" i="9"/>
  <c r="AE72" i="9"/>
  <c r="AE70" i="9" s="1"/>
  <c r="AD72" i="9"/>
  <c r="AD70" i="9" s="1"/>
  <c r="AC72" i="9"/>
  <c r="AC70" i="9" s="1"/>
  <c r="AB72" i="9"/>
  <c r="AB70" i="9" s="1"/>
  <c r="AA72" i="9"/>
  <c r="AA70" i="9" s="1"/>
  <c r="Z72" i="9"/>
  <c r="Z70" i="9" s="1"/>
  <c r="Y72" i="9"/>
  <c r="Y70" i="9" s="1"/>
  <c r="X72" i="9"/>
  <c r="X70" i="9" s="1"/>
  <c r="V72" i="9"/>
  <c r="U72" i="9"/>
  <c r="AF70" i="9"/>
  <c r="V70" i="9"/>
  <c r="U70" i="9"/>
  <c r="U73" i="9" s="1"/>
  <c r="T70" i="9"/>
  <c r="S70" i="9"/>
  <c r="Q70" i="9"/>
  <c r="P70" i="9"/>
  <c r="O70" i="9"/>
  <c r="N70" i="9"/>
  <c r="M70" i="9"/>
  <c r="M73" i="9" s="1"/>
  <c r="L70" i="9"/>
  <c r="K70" i="9"/>
  <c r="AE68" i="9"/>
  <c r="AD68" i="9"/>
  <c r="AD67" i="9" s="1"/>
  <c r="AC68" i="9"/>
  <c r="AC67" i="9" s="1"/>
  <c r="AB68" i="9"/>
  <c r="AB67" i="9" s="1"/>
  <c r="AA68" i="9"/>
  <c r="AA67" i="9" s="1"/>
  <c r="Z68" i="9"/>
  <c r="Z67" i="9" s="1"/>
  <c r="Y68" i="9"/>
  <c r="Y67" i="9" s="1"/>
  <c r="X68" i="9"/>
  <c r="X67" i="9" s="1"/>
  <c r="AF67" i="9"/>
  <c r="AE67" i="9"/>
  <c r="V67" i="9"/>
  <c r="V73" i="9" s="1"/>
  <c r="U67" i="9"/>
  <c r="T67" i="9"/>
  <c r="T73" i="9" s="1"/>
  <c r="S67" i="9"/>
  <c r="S73" i="9" s="1"/>
  <c r="R67" i="9"/>
  <c r="R73" i="9" s="1"/>
  <c r="Q67" i="9"/>
  <c r="Q73" i="9" s="1"/>
  <c r="P67" i="9"/>
  <c r="P73" i="9" s="1"/>
  <c r="O67" i="9"/>
  <c r="N67" i="9"/>
  <c r="N73" i="9" s="1"/>
  <c r="M67" i="9"/>
  <c r="L67" i="9"/>
  <c r="L73" i="9" s="1"/>
  <c r="K67" i="9"/>
  <c r="K73" i="9" s="1"/>
  <c r="AF56" i="9"/>
  <c r="T56" i="9"/>
  <c r="Q56" i="9"/>
  <c r="O56" i="9"/>
  <c r="N56" i="9"/>
  <c r="M56" i="9"/>
  <c r="L56" i="9"/>
  <c r="K56" i="9"/>
  <c r="V41" i="9"/>
  <c r="N41" i="9"/>
  <c r="K41" i="9"/>
  <c r="AF34" i="9"/>
  <c r="AE34" i="9"/>
  <c r="AD34" i="9"/>
  <c r="AC34" i="9"/>
  <c r="AB34" i="9"/>
  <c r="AA34" i="9"/>
  <c r="Z34" i="9"/>
  <c r="Y34" i="9"/>
  <c r="X34" i="9"/>
  <c r="V34" i="9"/>
  <c r="U34" i="9"/>
  <c r="T34" i="9"/>
  <c r="S34" i="9"/>
  <c r="R34" i="9"/>
  <c r="Q34" i="9"/>
  <c r="P34" i="9"/>
  <c r="O34" i="9"/>
  <c r="N34" i="9"/>
  <c r="M34" i="9"/>
  <c r="L34" i="9"/>
  <c r="L41" i="9" s="1"/>
  <c r="AF24" i="9"/>
  <c r="AF41" i="9" s="1"/>
  <c r="AE24" i="9"/>
  <c r="AE41" i="9" s="1"/>
  <c r="AD24" i="9"/>
  <c r="AC24" i="9"/>
  <c r="AB24" i="9"/>
  <c r="AA24" i="9"/>
  <c r="Z24" i="9"/>
  <c r="Y24" i="9"/>
  <c r="Y41" i="9" s="1"/>
  <c r="X24" i="9"/>
  <c r="X41" i="9" s="1"/>
  <c r="V24" i="9"/>
  <c r="U24" i="9"/>
  <c r="U41" i="9" s="1"/>
  <c r="T24" i="9"/>
  <c r="T41" i="9" s="1"/>
  <c r="S24" i="9"/>
  <c r="S41" i="9" s="1"/>
  <c r="R24" i="9"/>
  <c r="R41" i="9" s="1"/>
  <c r="Q24" i="9"/>
  <c r="Q41" i="9" s="1"/>
  <c r="P24" i="9"/>
  <c r="P41" i="9" s="1"/>
  <c r="O24" i="9"/>
  <c r="O41" i="9" s="1"/>
  <c r="N24" i="9"/>
  <c r="M24" i="9"/>
  <c r="M41" i="9" s="1"/>
  <c r="R23" i="9"/>
  <c r="L23" i="9"/>
  <c r="K23" i="9"/>
  <c r="K42" i="9" s="1"/>
  <c r="K46" i="9" s="1"/>
  <c r="AF19" i="9"/>
  <c r="AF14" i="9" s="1"/>
  <c r="AE19" i="9"/>
  <c r="AE14" i="9" s="1"/>
  <c r="AD19" i="9"/>
  <c r="AD14" i="9" s="1"/>
  <c r="AC19" i="9"/>
  <c r="AC14" i="9" s="1"/>
  <c r="AB19" i="9"/>
  <c r="AA19" i="9"/>
  <c r="AA14" i="9" s="1"/>
  <c r="Z19" i="9"/>
  <c r="Y19" i="9"/>
  <c r="X19" i="9"/>
  <c r="V19" i="9"/>
  <c r="U19" i="9"/>
  <c r="T19" i="9"/>
  <c r="S19" i="9"/>
  <c r="R19" i="9"/>
  <c r="Q19" i="9"/>
  <c r="P19" i="9"/>
  <c r="N19" i="9"/>
  <c r="M19" i="9"/>
  <c r="AF15" i="9"/>
  <c r="AE15" i="9"/>
  <c r="AD15" i="9"/>
  <c r="AC15" i="9"/>
  <c r="AB15" i="9"/>
  <c r="AA15" i="9"/>
  <c r="Z15" i="9"/>
  <c r="Y15" i="9"/>
  <c r="X15" i="9"/>
  <c r="V15" i="9"/>
  <c r="S15" i="9"/>
  <c r="R15" i="9"/>
  <c r="Q15" i="9"/>
  <c r="AB14" i="9"/>
  <c r="V14" i="9"/>
  <c r="U14" i="9"/>
  <c r="T14" i="9"/>
  <c r="S14" i="9"/>
  <c r="R14" i="9"/>
  <c r="Q14" i="9"/>
  <c r="P14" i="9"/>
  <c r="O14" i="9"/>
  <c r="N14" i="9"/>
  <c r="M14" i="9"/>
  <c r="AF11" i="9"/>
  <c r="AE11" i="9"/>
  <c r="AD11" i="9"/>
  <c r="AC11" i="9"/>
  <c r="AB11" i="9"/>
  <c r="AA11" i="9"/>
  <c r="Z11" i="9"/>
  <c r="Y11" i="9"/>
  <c r="X11" i="9"/>
  <c r="X4" i="9" s="1"/>
  <c r="V11" i="9"/>
  <c r="U11" i="9"/>
  <c r="T11" i="9"/>
  <c r="S11" i="9"/>
  <c r="R11" i="9"/>
  <c r="Q11" i="9"/>
  <c r="Q4" i="9" s="1"/>
  <c r="Q23" i="9" s="1"/>
  <c r="Q42" i="9" s="1"/>
  <c r="Q46" i="9" s="1"/>
  <c r="P11" i="9"/>
  <c r="O11" i="9"/>
  <c r="N11" i="9"/>
  <c r="M11" i="9"/>
  <c r="X7" i="9"/>
  <c r="Y7" i="9" s="1"/>
  <c r="Z7" i="9" s="1"/>
  <c r="AA7" i="9" s="1"/>
  <c r="AB7" i="9" s="1"/>
  <c r="AC7" i="9" s="1"/>
  <c r="AD7" i="9" s="1"/>
  <c r="U7" i="9"/>
  <c r="V7" i="9" s="1"/>
  <c r="Y6" i="9"/>
  <c r="AF5" i="9"/>
  <c r="V5" i="9"/>
  <c r="V56" i="9" s="1"/>
  <c r="U5" i="9"/>
  <c r="U56" i="9" s="1"/>
  <c r="S5" i="9"/>
  <c r="S56" i="9" s="1"/>
  <c r="R5" i="9"/>
  <c r="R56" i="9" s="1"/>
  <c r="P5" i="9"/>
  <c r="P56" i="9" s="1"/>
  <c r="AF4" i="9"/>
  <c r="AF23" i="9" s="1"/>
  <c r="V4" i="9"/>
  <c r="V23" i="9" s="1"/>
  <c r="V42" i="9" s="1"/>
  <c r="V46" i="9" s="1"/>
  <c r="T4" i="9"/>
  <c r="T23" i="9" s="1"/>
  <c r="T42" i="9" s="1"/>
  <c r="T46" i="9" s="1"/>
  <c r="S4" i="9"/>
  <c r="S23" i="9" s="1"/>
  <c r="R4" i="9"/>
  <c r="P4" i="9"/>
  <c r="P23" i="9" s="1"/>
  <c r="P42" i="9" s="1"/>
  <c r="P46" i="9" s="1"/>
  <c r="O4" i="9"/>
  <c r="O23" i="9" s="1"/>
  <c r="O42" i="9" s="1"/>
  <c r="O46" i="9" s="1"/>
  <c r="N4" i="9"/>
  <c r="N23" i="9" s="1"/>
  <c r="N42" i="9" s="1"/>
  <c r="N46" i="9" s="1"/>
  <c r="M4" i="9"/>
  <c r="M23" i="9" s="1"/>
  <c r="M42" i="9" s="1"/>
  <c r="M46" i="9" s="1"/>
  <c r="M4" i="8"/>
  <c r="Q4" i="8"/>
  <c r="Q23" i="8" s="1"/>
  <c r="T4" i="8"/>
  <c r="U4" i="8"/>
  <c r="P5" i="8"/>
  <c r="P4" i="8" s="1"/>
  <c r="P23" i="8" s="1"/>
  <c r="R5" i="8"/>
  <c r="R4" i="8" s="1"/>
  <c r="R23" i="8" s="1"/>
  <c r="R41" i="8" s="1"/>
  <c r="R45" i="8" s="1"/>
  <c r="S5" i="8"/>
  <c r="U5" i="8"/>
  <c r="V5" i="8"/>
  <c r="V4" i="8" s="1"/>
  <c r="X5" i="8"/>
  <c r="X4" i="8" s="1"/>
  <c r="Z5" i="8"/>
  <c r="Z4" i="8" s="1"/>
  <c r="Z23" i="8" s="1"/>
  <c r="AB5" i="8"/>
  <c r="AD5" i="8"/>
  <c r="AD4" i="8" s="1"/>
  <c r="AD23" i="8" s="1"/>
  <c r="AD41" i="8" s="1"/>
  <c r="AD45" i="8" s="1"/>
  <c r="AE5" i="8"/>
  <c r="AE4" i="8" s="1"/>
  <c r="AF5" i="8"/>
  <c r="AF4" i="8" s="1"/>
  <c r="Y6" i="8"/>
  <c r="Y5" i="8" s="1"/>
  <c r="AA6" i="8"/>
  <c r="AA5" i="8" s="1"/>
  <c r="AC6" i="8"/>
  <c r="AC5" i="8" s="1"/>
  <c r="AE6" i="8"/>
  <c r="U7" i="8"/>
  <c r="V7" i="8"/>
  <c r="X7" i="8"/>
  <c r="Y7" i="8" s="1"/>
  <c r="Z7" i="8" s="1"/>
  <c r="AA7" i="8" s="1"/>
  <c r="AB7" i="8" s="1"/>
  <c r="AC7" i="8" s="1"/>
  <c r="AD7" i="8" s="1"/>
  <c r="M11" i="8"/>
  <c r="N11" i="8"/>
  <c r="N4" i="8" s="1"/>
  <c r="N23" i="8" s="1"/>
  <c r="N41" i="8" s="1"/>
  <c r="N45" i="8" s="1"/>
  <c r="O11" i="8"/>
  <c r="O4" i="8" s="1"/>
  <c r="O23" i="8" s="1"/>
  <c r="P11" i="8"/>
  <c r="Q11" i="8"/>
  <c r="R11" i="8"/>
  <c r="S11" i="8"/>
  <c r="S4" i="8" s="1"/>
  <c r="S23" i="8" s="1"/>
  <c r="S41" i="8" s="1"/>
  <c r="S45" i="8" s="1"/>
  <c r="T11" i="8"/>
  <c r="U11" i="8"/>
  <c r="V11" i="8"/>
  <c r="X11" i="8"/>
  <c r="Y11" i="8"/>
  <c r="Z11" i="8"/>
  <c r="AA11" i="8"/>
  <c r="AB11" i="8"/>
  <c r="AC11" i="8"/>
  <c r="AD11" i="8"/>
  <c r="AE11" i="8"/>
  <c r="AF11" i="8"/>
  <c r="O14" i="8"/>
  <c r="P14" i="8"/>
  <c r="R14" i="8"/>
  <c r="S14" i="8"/>
  <c r="Y14" i="8"/>
  <c r="AA14" i="8"/>
  <c r="AB14" i="8"/>
  <c r="Q15" i="8"/>
  <c r="Q14" i="8" s="1"/>
  <c r="R15" i="8"/>
  <c r="S15" i="8"/>
  <c r="V15" i="8"/>
  <c r="V14" i="8" s="1"/>
  <c r="X15" i="8"/>
  <c r="X14" i="8" s="1"/>
  <c r="Y15" i="8"/>
  <c r="Z15" i="8"/>
  <c r="Z14" i="8" s="1"/>
  <c r="AA15" i="8"/>
  <c r="AB15" i="8"/>
  <c r="AC15" i="8"/>
  <c r="AD15" i="8"/>
  <c r="AD14" i="8" s="1"/>
  <c r="AE15" i="8"/>
  <c r="AE14" i="8" s="1"/>
  <c r="AF15" i="8"/>
  <c r="AF14" i="8" s="1"/>
  <c r="M19" i="8"/>
  <c r="M14" i="8" s="1"/>
  <c r="N19" i="8"/>
  <c r="N14" i="8" s="1"/>
  <c r="P19" i="8"/>
  <c r="Q19" i="8"/>
  <c r="R19" i="8"/>
  <c r="S19" i="8"/>
  <c r="T19" i="8"/>
  <c r="T14" i="8" s="1"/>
  <c r="U19" i="8"/>
  <c r="U14" i="8" s="1"/>
  <c r="V19" i="8"/>
  <c r="X19" i="8"/>
  <c r="Y19" i="8"/>
  <c r="Z19" i="8"/>
  <c r="AA19" i="8"/>
  <c r="AB19" i="8"/>
  <c r="AC19" i="8"/>
  <c r="AC14" i="8" s="1"/>
  <c r="AD19" i="8"/>
  <c r="AE19" i="8"/>
  <c r="AF19" i="8"/>
  <c r="K23" i="8"/>
  <c r="L23" i="8"/>
  <c r="L41" i="8" s="1"/>
  <c r="L45" i="8" s="1"/>
  <c r="M24" i="8"/>
  <c r="M40" i="8" s="1"/>
  <c r="N24" i="8"/>
  <c r="O24" i="8"/>
  <c r="P24" i="8"/>
  <c r="Q24" i="8"/>
  <c r="Q40" i="8" s="1"/>
  <c r="R24" i="8"/>
  <c r="S24" i="8"/>
  <c r="T24" i="8"/>
  <c r="U24" i="8"/>
  <c r="U40" i="8" s="1"/>
  <c r="V24" i="8"/>
  <c r="X24" i="8"/>
  <c r="Y24" i="8"/>
  <c r="Z24" i="8"/>
  <c r="Z40" i="8" s="1"/>
  <c r="AA24" i="8"/>
  <c r="AB24" i="8"/>
  <c r="AC24" i="8"/>
  <c r="AD24" i="8"/>
  <c r="AD40" i="8" s="1"/>
  <c r="AE24" i="8"/>
  <c r="AF24" i="8"/>
  <c r="L33" i="8"/>
  <c r="M33" i="8"/>
  <c r="N33" i="8"/>
  <c r="O33" i="8"/>
  <c r="O40" i="8" s="1"/>
  <c r="P33" i="8"/>
  <c r="P40" i="8" s="1"/>
  <c r="Q33" i="8"/>
  <c r="R33" i="8"/>
  <c r="S33" i="8"/>
  <c r="T33" i="8"/>
  <c r="U33" i="8"/>
  <c r="V33" i="8"/>
  <c r="X33" i="8"/>
  <c r="X40" i="8" s="1"/>
  <c r="Y33" i="8"/>
  <c r="Y40" i="8" s="1"/>
  <c r="Z33" i="8"/>
  <c r="AA33" i="8"/>
  <c r="AB33" i="8"/>
  <c r="AC33" i="8"/>
  <c r="AD33" i="8"/>
  <c r="AE33" i="8"/>
  <c r="AF33" i="8"/>
  <c r="AF40" i="8" s="1"/>
  <c r="K40" i="8"/>
  <c r="K41" i="8" s="1"/>
  <c r="K45" i="8" s="1"/>
  <c r="L40" i="8"/>
  <c r="N40" i="8"/>
  <c r="R40" i="8"/>
  <c r="S40" i="8"/>
  <c r="T40" i="8"/>
  <c r="V40" i="8"/>
  <c r="AA40" i="8"/>
  <c r="AB40" i="8"/>
  <c r="AC40" i="8"/>
  <c r="AE40" i="8"/>
  <c r="K55" i="8"/>
  <c r="L55" i="8"/>
  <c r="M55" i="8"/>
  <c r="N55" i="8"/>
  <c r="O55" i="8"/>
  <c r="P55" i="8"/>
  <c r="Q55" i="8"/>
  <c r="S55" i="8"/>
  <c r="T55" i="8"/>
  <c r="U55" i="8"/>
  <c r="Z55" i="8"/>
  <c r="AB55" i="8"/>
  <c r="AD55" i="8"/>
  <c r="K66" i="8"/>
  <c r="L66" i="8"/>
  <c r="M66" i="8"/>
  <c r="N66" i="8"/>
  <c r="N72" i="8" s="1"/>
  <c r="O66" i="8"/>
  <c r="O72" i="8" s="1"/>
  <c r="P66" i="8"/>
  <c r="P72" i="8" s="1"/>
  <c r="Q66" i="8"/>
  <c r="R66" i="8"/>
  <c r="S66" i="8"/>
  <c r="T66" i="8"/>
  <c r="U66" i="8"/>
  <c r="V66" i="8"/>
  <c r="V72" i="8" s="1"/>
  <c r="Y66" i="8"/>
  <c r="Y72" i="8" s="1"/>
  <c r="AC66" i="8"/>
  <c r="AF66" i="8"/>
  <c r="AF72" i="8" s="1"/>
  <c r="X67" i="8"/>
  <c r="X66" i="8" s="1"/>
  <c r="X72" i="8" s="1"/>
  <c r="Y67" i="8"/>
  <c r="Z67" i="8"/>
  <c r="Z66" i="8" s="1"/>
  <c r="Z72" i="8" s="1"/>
  <c r="AA67" i="8"/>
  <c r="AA66" i="8" s="1"/>
  <c r="AA72" i="8" s="1"/>
  <c r="AB67" i="8"/>
  <c r="AB66" i="8" s="1"/>
  <c r="AB72" i="8" s="1"/>
  <c r="AC67" i="8"/>
  <c r="AD67" i="8"/>
  <c r="AD66" i="8" s="1"/>
  <c r="AD72" i="8" s="1"/>
  <c r="AE67" i="8"/>
  <c r="AE66" i="8" s="1"/>
  <c r="K69" i="8"/>
  <c r="K72" i="8" s="1"/>
  <c r="L69" i="8"/>
  <c r="M69" i="8"/>
  <c r="N69" i="8"/>
  <c r="O69" i="8"/>
  <c r="P69" i="8"/>
  <c r="Q69" i="8"/>
  <c r="Q72" i="8" s="1"/>
  <c r="S69" i="8"/>
  <c r="T69" i="8"/>
  <c r="X69" i="8"/>
  <c r="Y69" i="8"/>
  <c r="Z69" i="8"/>
  <c r="AA69" i="8"/>
  <c r="AB69" i="8"/>
  <c r="AC69" i="8"/>
  <c r="AD69" i="8"/>
  <c r="AF69" i="8"/>
  <c r="U71" i="8"/>
  <c r="U69" i="8" s="1"/>
  <c r="U72" i="8" s="1"/>
  <c r="V71" i="8"/>
  <c r="V69" i="8" s="1"/>
  <c r="AE71" i="8"/>
  <c r="AE69" i="8" s="1"/>
  <c r="L72" i="8"/>
  <c r="M72" i="8"/>
  <c r="R72" i="8"/>
  <c r="S72" i="8"/>
  <c r="T72" i="8"/>
  <c r="AC72" i="8"/>
  <c r="X42" i="10" l="1"/>
  <c r="X46" i="10" s="1"/>
  <c r="AE42" i="10"/>
  <c r="AE46" i="10" s="1"/>
  <c r="AC23" i="10"/>
  <c r="AC42" i="10" s="1"/>
  <c r="AC46" i="10" s="1"/>
  <c r="Y42" i="10"/>
  <c r="Y46" i="10" s="1"/>
  <c r="Z42" i="10"/>
  <c r="Z46" i="10" s="1"/>
  <c r="AD56" i="10"/>
  <c r="AD4" i="10"/>
  <c r="AD23" i="10" s="1"/>
  <c r="AD42" i="10" s="1"/>
  <c r="AD46" i="10" s="1"/>
  <c r="AA4" i="10"/>
  <c r="AA23" i="10" s="1"/>
  <c r="AA42" i="10" s="1"/>
  <c r="AA46" i="10" s="1"/>
  <c r="AA56" i="10"/>
  <c r="AB56" i="10"/>
  <c r="AB4" i="10"/>
  <c r="AB23" i="10" s="1"/>
  <c r="AB42" i="10" s="1"/>
  <c r="AB46" i="10" s="1"/>
  <c r="AA73" i="9"/>
  <c r="AD41" i="9"/>
  <c r="AC41" i="9"/>
  <c r="AB41" i="9"/>
  <c r="Y14" i="9"/>
  <c r="X73" i="9"/>
  <c r="AA41" i="9"/>
  <c r="Z41" i="9"/>
  <c r="AB73" i="9"/>
  <c r="Z14" i="9"/>
  <c r="AE73" i="9"/>
  <c r="AD73" i="9"/>
  <c r="Y73" i="9"/>
  <c r="X14" i="9"/>
  <c r="X23" i="9" s="1"/>
  <c r="X42" i="9" s="1"/>
  <c r="X46" i="9" s="1"/>
  <c r="AC73" i="9"/>
  <c r="S42" i="9"/>
  <c r="S46" i="9" s="1"/>
  <c r="L42" i="9"/>
  <c r="L46" i="9" s="1"/>
  <c r="R42" i="9"/>
  <c r="R46" i="9" s="1"/>
  <c r="AF42" i="9"/>
  <c r="AF46" i="9" s="1"/>
  <c r="Z6" i="9"/>
  <c r="Y5" i="9"/>
  <c r="Z73" i="9"/>
  <c r="U4" i="9"/>
  <c r="U23" i="9" s="1"/>
  <c r="U42" i="9" s="1"/>
  <c r="U46" i="9" s="1"/>
  <c r="AB4" i="8"/>
  <c r="AB23" i="8" s="1"/>
  <c r="AB41" i="8" s="1"/>
  <c r="AB45" i="8" s="1"/>
  <c r="AE23" i="8"/>
  <c r="AE41" i="8" s="1"/>
  <c r="AE45" i="8" s="1"/>
  <c r="P41" i="8"/>
  <c r="P45" i="8" s="1"/>
  <c r="Z41" i="8"/>
  <c r="Z45" i="8" s="1"/>
  <c r="AC4" i="8"/>
  <c r="AC23" i="8" s="1"/>
  <c r="AC41" i="8" s="1"/>
  <c r="AC45" i="8" s="1"/>
  <c r="AC55" i="8"/>
  <c r="X23" i="8"/>
  <c r="X41" i="8" s="1"/>
  <c r="X45" i="8" s="1"/>
  <c r="U23" i="8"/>
  <c r="U41" i="8" s="1"/>
  <c r="U45" i="8" s="1"/>
  <c r="O41" i="8"/>
  <c r="O45" i="8" s="1"/>
  <c r="AA4" i="8"/>
  <c r="AA23" i="8" s="1"/>
  <c r="AA41" i="8" s="1"/>
  <c r="AA45" i="8" s="1"/>
  <c r="AA55" i="8"/>
  <c r="V23" i="8"/>
  <c r="V41" i="8" s="1"/>
  <c r="V45" i="8" s="1"/>
  <c r="T23" i="8"/>
  <c r="T41" i="8" s="1"/>
  <c r="T45" i="8" s="1"/>
  <c r="Y4" i="8"/>
  <c r="Y23" i="8" s="1"/>
  <c r="Y41" i="8" s="1"/>
  <c r="Y45" i="8" s="1"/>
  <c r="Y55" i="8"/>
  <c r="Q41" i="8"/>
  <c r="Q45" i="8" s="1"/>
  <c r="AE72" i="8"/>
  <c r="AF23" i="8"/>
  <c r="AF41" i="8" s="1"/>
  <c r="AF45" i="8" s="1"/>
  <c r="M23" i="8"/>
  <c r="M41" i="8" s="1"/>
  <c r="M45" i="8" s="1"/>
  <c r="R55" i="8"/>
  <c r="AF55" i="8"/>
  <c r="X55" i="8"/>
  <c r="AE55" i="8"/>
  <c r="V55" i="8"/>
  <c r="X24" i="6"/>
  <c r="Y24" i="6"/>
  <c r="Z24" i="6"/>
  <c r="AA24" i="6"/>
  <c r="AB24" i="6"/>
  <c r="AC24" i="6"/>
  <c r="AD24" i="6"/>
  <c r="AE24" i="6"/>
  <c r="V24" i="6"/>
  <c r="Y4" i="9" l="1"/>
  <c r="Y23" i="9" s="1"/>
  <c r="Y42" i="9" s="1"/>
  <c r="Y46" i="9" s="1"/>
  <c r="Y56" i="9"/>
  <c r="AA6" i="9"/>
  <c r="Z5" i="9"/>
  <c r="Z4" i="9" l="1"/>
  <c r="Z23" i="9" s="1"/>
  <c r="Z42" i="9" s="1"/>
  <c r="Z46" i="9" s="1"/>
  <c r="Z56" i="9"/>
  <c r="AB6" i="9"/>
  <c r="AA5" i="9"/>
  <c r="AA4" i="9" l="1"/>
  <c r="AA23" i="9" s="1"/>
  <c r="AA42" i="9" s="1"/>
  <c r="AA46" i="9" s="1"/>
  <c r="AA56" i="9"/>
  <c r="AB5" i="9"/>
  <c r="AC5" i="9" l="1"/>
  <c r="AD6" i="9"/>
  <c r="AB56" i="9"/>
  <c r="AB4" i="9"/>
  <c r="AB23" i="9" s="1"/>
  <c r="AB42" i="9" s="1"/>
  <c r="AB46" i="9" s="1"/>
  <c r="AD72" i="6"/>
  <c r="AE72" i="6"/>
  <c r="V15" i="6"/>
  <c r="AD68" i="6"/>
  <c r="AE68" i="6"/>
  <c r="X68" i="6"/>
  <c r="Y68" i="6"/>
  <c r="Z68" i="6"/>
  <c r="AA68" i="6"/>
  <c r="AB68" i="6"/>
  <c r="AC68" i="6"/>
  <c r="AD5" i="9" l="1"/>
  <c r="AE6" i="9"/>
  <c r="AE5" i="9" s="1"/>
  <c r="AC56" i="9"/>
  <c r="AC4" i="9"/>
  <c r="AC23" i="9" s="1"/>
  <c r="AC42" i="9" s="1"/>
  <c r="AC46" i="9" s="1"/>
  <c r="V5" i="6"/>
  <c r="AE56" i="9" l="1"/>
  <c r="AE4" i="9"/>
  <c r="AE23" i="9" s="1"/>
  <c r="AE42" i="9" s="1"/>
  <c r="AE46" i="9" s="1"/>
  <c r="AD56" i="9"/>
  <c r="AD4" i="9"/>
  <c r="AD23" i="9" s="1"/>
  <c r="AD42" i="9" s="1"/>
  <c r="AD46" i="9" s="1"/>
  <c r="U11" i="6"/>
  <c r="U5" i="6"/>
  <c r="U19" i="6"/>
  <c r="X72" i="6" l="1"/>
  <c r="U7" i="6" l="1"/>
  <c r="V7" i="6" s="1"/>
  <c r="X7" i="6" s="1"/>
  <c r="Y7" i="6" s="1"/>
  <c r="Z7" i="6" s="1"/>
  <c r="AA7" i="6" s="1"/>
  <c r="AB7" i="6" s="1"/>
  <c r="AC7" i="6" s="1"/>
  <c r="AD7" i="6" s="1"/>
  <c r="X6" i="6" l="1"/>
  <c r="V72" i="6"/>
  <c r="Y72" i="6"/>
  <c r="Z72" i="6"/>
  <c r="AA72" i="6"/>
  <c r="AB72" i="6"/>
  <c r="AC72" i="6"/>
  <c r="U72" i="6"/>
  <c r="Y6" i="6" l="1"/>
  <c r="X5" i="6"/>
  <c r="V19" i="6"/>
  <c r="X19" i="6"/>
  <c r="Y19" i="6"/>
  <c r="Z19" i="6"/>
  <c r="AA19" i="6"/>
  <c r="AB19" i="6"/>
  <c r="AC19" i="6"/>
  <c r="AD19" i="6"/>
  <c r="AE19" i="6"/>
  <c r="Z6" i="6" l="1"/>
  <c r="Y5" i="6"/>
  <c r="Y56" i="6" s="1"/>
  <c r="AF5" i="6"/>
  <c r="X11" i="6"/>
  <c r="X4" i="6" s="1"/>
  <c r="Y11" i="6"/>
  <c r="Z11" i="6"/>
  <c r="AA11" i="6"/>
  <c r="AB11" i="6"/>
  <c r="AC11" i="6"/>
  <c r="AD11" i="6"/>
  <c r="AE11" i="6"/>
  <c r="AF11" i="6"/>
  <c r="X15" i="6"/>
  <c r="X14" i="6" s="1"/>
  <c r="Y15" i="6"/>
  <c r="Y14" i="6" s="1"/>
  <c r="Z15" i="6"/>
  <c r="Z14" i="6" s="1"/>
  <c r="AA15" i="6"/>
  <c r="AB15" i="6"/>
  <c r="AB14" i="6" s="1"/>
  <c r="AC15" i="6"/>
  <c r="AC14" i="6" s="1"/>
  <c r="AD15" i="6"/>
  <c r="AD14" i="6" s="1"/>
  <c r="AE15" i="6"/>
  <c r="AF15" i="6"/>
  <c r="AF19" i="6"/>
  <c r="AF24" i="6"/>
  <c r="X34" i="6"/>
  <c r="Y34" i="6"/>
  <c r="Z34" i="6"/>
  <c r="AA34" i="6"/>
  <c r="AB34" i="6"/>
  <c r="AC34" i="6"/>
  <c r="AD34" i="6"/>
  <c r="AE34" i="6"/>
  <c r="AF34" i="6"/>
  <c r="X67" i="6"/>
  <c r="Y67" i="6"/>
  <c r="Z67" i="6"/>
  <c r="AA67" i="6"/>
  <c r="AB67" i="6"/>
  <c r="AC67" i="6"/>
  <c r="AD67" i="6"/>
  <c r="AE67" i="6"/>
  <c r="AF67" i="6"/>
  <c r="X70" i="6"/>
  <c r="Y70" i="6"/>
  <c r="Z70" i="6"/>
  <c r="AA70" i="6"/>
  <c r="AB70" i="6"/>
  <c r="AC70" i="6"/>
  <c r="AC73" i="6" s="1"/>
  <c r="AD70" i="6"/>
  <c r="AE70" i="6"/>
  <c r="AF70" i="6"/>
  <c r="AF73" i="6"/>
  <c r="AE73" i="6" l="1"/>
  <c r="X73" i="6"/>
  <c r="AB73" i="6"/>
  <c r="AF41" i="6"/>
  <c r="AA73" i="6"/>
  <c r="AA6" i="6"/>
  <c r="Z5" i="6"/>
  <c r="Z56" i="6" s="1"/>
  <c r="AF14" i="6"/>
  <c r="AF23" i="6" s="1"/>
  <c r="AF42" i="6" s="1"/>
  <c r="AF46" i="6" s="1"/>
  <c r="Y4" i="6"/>
  <c r="Y23" i="6" s="1"/>
  <c r="AD73" i="6"/>
  <c r="AF4" i="6"/>
  <c r="AE41" i="6"/>
  <c r="Z73" i="6"/>
  <c r="Y73" i="6"/>
  <c r="AD41" i="6"/>
  <c r="AA41" i="6"/>
  <c r="Z41" i="6"/>
  <c r="AC41" i="6"/>
  <c r="Y41" i="6"/>
  <c r="AB41" i="6"/>
  <c r="X41" i="6"/>
  <c r="AE14" i="6"/>
  <c r="AA14" i="6"/>
  <c r="X23" i="6"/>
  <c r="AF56" i="6"/>
  <c r="X56" i="6"/>
  <c r="Z4" i="6" l="1"/>
  <c r="Z23" i="6" s="1"/>
  <c r="Z42" i="6" s="1"/>
  <c r="Z46" i="6" s="1"/>
  <c r="AB6" i="6"/>
  <c r="AA5" i="6"/>
  <c r="X42" i="6"/>
  <c r="X46" i="6" s="1"/>
  <c r="Y42" i="6"/>
  <c r="Y46" i="6" s="1"/>
  <c r="T70" i="6"/>
  <c r="T67" i="6"/>
  <c r="T56" i="6"/>
  <c r="T34" i="6"/>
  <c r="T24" i="6"/>
  <c r="T19" i="6"/>
  <c r="T11" i="6"/>
  <c r="T4" i="6" s="1"/>
  <c r="AC6" i="6" l="1"/>
  <c r="AB5" i="6"/>
  <c r="AA4" i="6"/>
  <c r="AA23" i="6" s="1"/>
  <c r="AA42" i="6" s="1"/>
  <c r="AA46" i="6" s="1"/>
  <c r="AA56" i="6"/>
  <c r="T73" i="6"/>
  <c r="T14" i="6"/>
  <c r="T23" i="6" s="1"/>
  <c r="T41" i="6"/>
  <c r="S34" i="6"/>
  <c r="S24" i="6"/>
  <c r="S15" i="6"/>
  <c r="S19" i="6"/>
  <c r="S11" i="6"/>
  <c r="S5" i="6"/>
  <c r="S4" i="6" s="1"/>
  <c r="R34" i="6"/>
  <c r="R24" i="6"/>
  <c r="R41" i="6" s="1"/>
  <c r="R19" i="6"/>
  <c r="R15" i="6"/>
  <c r="R11" i="6"/>
  <c r="R5" i="6"/>
  <c r="Q34" i="6"/>
  <c r="Q24" i="6"/>
  <c r="Q41" i="6" s="1"/>
  <c r="Q15" i="6"/>
  <c r="Q19" i="6"/>
  <c r="Q11" i="6"/>
  <c r="Q4" i="6" s="1"/>
  <c r="P34" i="6"/>
  <c r="P24" i="6"/>
  <c r="P41" i="6" s="1"/>
  <c r="P19" i="6"/>
  <c r="P14" i="6" s="1"/>
  <c r="P11" i="6"/>
  <c r="P5" i="6"/>
  <c r="O34" i="6"/>
  <c r="O24" i="6"/>
  <c r="O14" i="6"/>
  <c r="O11" i="6"/>
  <c r="O4" i="6" s="1"/>
  <c r="N34" i="6"/>
  <c r="N24" i="6"/>
  <c r="N41" i="6" s="1"/>
  <c r="N19" i="6"/>
  <c r="N14" i="6" s="1"/>
  <c r="N11" i="6"/>
  <c r="N4" i="6" s="1"/>
  <c r="M34" i="6"/>
  <c r="M24" i="6"/>
  <c r="M11" i="6"/>
  <c r="M4" i="6" s="1"/>
  <c r="M23" i="6" s="1"/>
  <c r="M19" i="6"/>
  <c r="M14" i="6" s="1"/>
  <c r="L34" i="6"/>
  <c r="L41" i="6" s="1"/>
  <c r="L23" i="6"/>
  <c r="K41" i="6"/>
  <c r="K23" i="6"/>
  <c r="O41" i="6" l="1"/>
  <c r="M42" i="6"/>
  <c r="M46" i="6" s="1"/>
  <c r="S14" i="6"/>
  <c r="M41" i="6"/>
  <c r="O23" i="6"/>
  <c r="L42" i="6"/>
  <c r="L46" i="6" s="1"/>
  <c r="Q14" i="6"/>
  <c r="Q23" i="6" s="1"/>
  <c r="Q42" i="6" s="1"/>
  <c r="Q46" i="6" s="1"/>
  <c r="O42" i="6"/>
  <c r="O46" i="6" s="1"/>
  <c r="R4" i="6"/>
  <c r="AB4" i="6"/>
  <c r="AB23" i="6" s="1"/>
  <c r="AB42" i="6" s="1"/>
  <c r="AB46" i="6" s="1"/>
  <c r="AB56" i="6"/>
  <c r="K42" i="6"/>
  <c r="K46" i="6" s="1"/>
  <c r="R14" i="6"/>
  <c r="S41" i="6"/>
  <c r="AD6" i="6"/>
  <c r="AC5" i="6"/>
  <c r="P4" i="6"/>
  <c r="P23" i="6" s="1"/>
  <c r="P42" i="6" s="1"/>
  <c r="P46" i="6" s="1"/>
  <c r="T42" i="6"/>
  <c r="T46" i="6" s="1"/>
  <c r="S23" i="6"/>
  <c r="N23" i="6"/>
  <c r="N42" i="6" s="1"/>
  <c r="N46" i="6" s="1"/>
  <c r="V70" i="6"/>
  <c r="U70" i="6"/>
  <c r="S70" i="6"/>
  <c r="Q70" i="6"/>
  <c r="P70" i="6"/>
  <c r="O70" i="6"/>
  <c r="N70" i="6"/>
  <c r="M70" i="6"/>
  <c r="L70" i="6"/>
  <c r="K70" i="6"/>
  <c r="V67" i="6"/>
  <c r="U67" i="6"/>
  <c r="S67" i="6"/>
  <c r="R67" i="6"/>
  <c r="R73" i="6" s="1"/>
  <c r="Q67" i="6"/>
  <c r="P67" i="6"/>
  <c r="O67" i="6"/>
  <c r="N67" i="6"/>
  <c r="M67" i="6"/>
  <c r="M73" i="6" s="1"/>
  <c r="L67" i="6"/>
  <c r="K67" i="6"/>
  <c r="V34" i="6"/>
  <c r="U34" i="6"/>
  <c r="U24" i="6"/>
  <c r="V14" i="6"/>
  <c r="U14" i="6"/>
  <c r="V11" i="6"/>
  <c r="V4" i="6" s="1"/>
  <c r="U4" i="6"/>
  <c r="V56" i="6"/>
  <c r="U56" i="6"/>
  <c r="S56" i="6"/>
  <c r="R56" i="6"/>
  <c r="Q56" i="6"/>
  <c r="P56" i="6"/>
  <c r="O56" i="6"/>
  <c r="N56" i="6"/>
  <c r="M56" i="6"/>
  <c r="L56" i="6"/>
  <c r="K56" i="6"/>
  <c r="P73" i="6" l="1"/>
  <c r="L73" i="6"/>
  <c r="R23" i="6"/>
  <c r="R42" i="6" s="1"/>
  <c r="R46" i="6" s="1"/>
  <c r="S42" i="6"/>
  <c r="S46" i="6" s="1"/>
  <c r="Q73" i="6"/>
  <c r="K73" i="6"/>
  <c r="N73" i="6"/>
  <c r="AC56" i="6"/>
  <c r="AC4" i="6"/>
  <c r="AC23" i="6" s="1"/>
  <c r="AC42" i="6" s="1"/>
  <c r="AC46" i="6" s="1"/>
  <c r="O73" i="6"/>
  <c r="AE6" i="6"/>
  <c r="AE5" i="6" s="1"/>
  <c r="AD5" i="6"/>
  <c r="U41" i="6"/>
  <c r="U23" i="6"/>
  <c r="V41" i="6"/>
  <c r="S73" i="6"/>
  <c r="V23" i="6"/>
  <c r="U73" i="6"/>
  <c r="V73" i="6"/>
  <c r="V42" i="6" l="1"/>
  <c r="V46" i="6" s="1"/>
  <c r="AE56" i="6"/>
  <c r="AE4" i="6"/>
  <c r="AE23" i="6" s="1"/>
  <c r="AE42" i="6" s="1"/>
  <c r="AE46" i="6" s="1"/>
  <c r="AD56" i="6"/>
  <c r="AD4" i="6"/>
  <c r="AD23" i="6" s="1"/>
  <c r="AD42" i="6" s="1"/>
  <c r="AD46" i="6" s="1"/>
  <c r="U42" i="6"/>
  <c r="U46" i="6" s="1"/>
</calcChain>
</file>

<file path=xl/sharedStrings.xml><?xml version="1.0" encoding="utf-8"?>
<sst xmlns="http://schemas.openxmlformats.org/spreadsheetml/2006/main" count="895" uniqueCount="293">
  <si>
    <t>（１）</t>
    <phoneticPr fontId="1"/>
  </si>
  <si>
    <t>（３）</t>
  </si>
  <si>
    <t>（４）</t>
  </si>
  <si>
    <t>年　　　　　　度</t>
    <rPh sb="0" eb="8">
      <t>ネンド</t>
    </rPh>
    <phoneticPr fontId="6"/>
  </si>
  <si>
    <t>前々年度</t>
    <rPh sb="0" eb="2">
      <t>ゼンゼン</t>
    </rPh>
    <rPh sb="2" eb="4">
      <t>ネンド</t>
    </rPh>
    <phoneticPr fontId="6"/>
  </si>
  <si>
    <t>前年度</t>
    <rPh sb="0" eb="3">
      <t>ゼンネンド</t>
    </rPh>
    <phoneticPr fontId="6"/>
  </si>
  <si>
    <t>本年度</t>
    <rPh sb="0" eb="3">
      <t>ホンネンド</t>
    </rPh>
    <phoneticPr fontId="6"/>
  </si>
  <si>
    <t>（決算）</t>
    <rPh sb="1" eb="3">
      <t>ケッサン</t>
    </rPh>
    <phoneticPr fontId="6"/>
  </si>
  <si>
    <t>決算
見込</t>
    <rPh sb="0" eb="2">
      <t>ケッサン</t>
    </rPh>
    <rPh sb="3" eb="5">
      <t>ミコ</t>
    </rPh>
    <phoneticPr fontId="6"/>
  </si>
  <si>
    <t>収益的収入</t>
    <rPh sb="0" eb="3">
      <t>シュウエキテキ</t>
    </rPh>
    <rPh sb="3" eb="5">
      <t>シュウニュウ</t>
    </rPh>
    <phoneticPr fontId="6"/>
  </si>
  <si>
    <t>営業収益</t>
    <rPh sb="0" eb="2">
      <t>エイギョウ</t>
    </rPh>
    <rPh sb="2" eb="4">
      <t>シュウエキ</t>
    </rPh>
    <phoneticPr fontId="6"/>
  </si>
  <si>
    <t>(A)</t>
    <phoneticPr fontId="6"/>
  </si>
  <si>
    <t>料金収入</t>
    <rPh sb="0" eb="2">
      <t>リョウキン</t>
    </rPh>
    <rPh sb="2" eb="4">
      <t>シュウニュウ</t>
    </rPh>
    <phoneticPr fontId="6"/>
  </si>
  <si>
    <t>受託工事収益</t>
    <rPh sb="0" eb="2">
      <t>ジュタク</t>
    </rPh>
    <rPh sb="2" eb="4">
      <t>コウジ</t>
    </rPh>
    <rPh sb="4" eb="6">
      <t>シュウエキ</t>
    </rPh>
    <phoneticPr fontId="6"/>
  </si>
  <si>
    <t>(B)</t>
    <phoneticPr fontId="6"/>
  </si>
  <si>
    <t>その他</t>
    <rPh sb="2" eb="3">
      <t>タ</t>
    </rPh>
    <phoneticPr fontId="6"/>
  </si>
  <si>
    <t>営業外収益</t>
    <rPh sb="0" eb="3">
      <t>エイギョウガイ</t>
    </rPh>
    <rPh sb="3" eb="5">
      <t>シュウエキ</t>
    </rPh>
    <phoneticPr fontId="6"/>
  </si>
  <si>
    <t>(C)</t>
    <phoneticPr fontId="6"/>
  </si>
  <si>
    <t>収益的支出</t>
    <rPh sb="0" eb="3">
      <t>シュウエキテキ</t>
    </rPh>
    <rPh sb="3" eb="5">
      <t>シシュツ</t>
    </rPh>
    <phoneticPr fontId="6"/>
  </si>
  <si>
    <t>営業費用</t>
    <rPh sb="0" eb="2">
      <t>エイギョウ</t>
    </rPh>
    <rPh sb="2" eb="4">
      <t>ヒヨウ</t>
    </rPh>
    <phoneticPr fontId="6"/>
  </si>
  <si>
    <t>職員給与費</t>
    <rPh sb="0" eb="2">
      <t>ショクイン</t>
    </rPh>
    <rPh sb="2" eb="5">
      <t>キュウヨヒ</t>
    </rPh>
    <phoneticPr fontId="6"/>
  </si>
  <si>
    <t>営業外費用</t>
    <rPh sb="0" eb="3">
      <t>エイギョウガイ</t>
    </rPh>
    <rPh sb="3" eb="5">
      <t>ヒヨウ</t>
    </rPh>
    <phoneticPr fontId="6"/>
  </si>
  <si>
    <t>支払利息</t>
    <rPh sb="0" eb="2">
      <t>シハライ</t>
    </rPh>
    <rPh sb="2" eb="4">
      <t>リソク</t>
    </rPh>
    <phoneticPr fontId="6"/>
  </si>
  <si>
    <t>(D)</t>
    <phoneticPr fontId="6"/>
  </si>
  <si>
    <t>(E)</t>
    <phoneticPr fontId="6"/>
  </si>
  <si>
    <t>(F)</t>
    <phoneticPr fontId="6"/>
  </si>
  <si>
    <t>(G)</t>
    <phoneticPr fontId="6"/>
  </si>
  <si>
    <t>(F)-(G)</t>
    <phoneticPr fontId="6"/>
  </si>
  <si>
    <t>(H)</t>
    <phoneticPr fontId="6"/>
  </si>
  <si>
    <t>(I)</t>
    <phoneticPr fontId="6"/>
  </si>
  <si>
    <t>(J)</t>
    <phoneticPr fontId="6"/>
  </si>
  <si>
    <t>(K)</t>
    <phoneticPr fontId="6"/>
  </si>
  <si>
    <t>×100</t>
    <phoneticPr fontId="6"/>
  </si>
  <si>
    <t>）</t>
    <phoneticPr fontId="6"/>
  </si>
  <si>
    <t>(N)</t>
    <phoneticPr fontId="6"/>
  </si>
  <si>
    <t>(O)</t>
    <phoneticPr fontId="6"/>
  </si>
  <si>
    <t>(P)</t>
    <phoneticPr fontId="6"/>
  </si>
  <si>
    <t>（単位：千円）</t>
    <rPh sb="1" eb="3">
      <t>タンイ</t>
    </rPh>
    <rPh sb="4" eb="6">
      <t>センエン</t>
    </rPh>
    <phoneticPr fontId="6"/>
  </si>
  <si>
    <t>年　　　　　度</t>
    <rPh sb="0" eb="1">
      <t>トシ</t>
    </rPh>
    <rPh sb="6" eb="7">
      <t>ド</t>
    </rPh>
    <phoneticPr fontId="6"/>
  </si>
  <si>
    <t>資本的収入</t>
    <rPh sb="0" eb="3">
      <t>シホンテキ</t>
    </rPh>
    <rPh sb="3" eb="5">
      <t>シュウニュウ</t>
    </rPh>
    <phoneticPr fontId="6"/>
  </si>
  <si>
    <t>うち資本費平準化債</t>
    <rPh sb="2" eb="5">
      <t>シホンヒ</t>
    </rPh>
    <rPh sb="5" eb="7">
      <t>ヘイジュン</t>
    </rPh>
    <rPh sb="7" eb="9">
      <t>カサイ</t>
    </rPh>
    <phoneticPr fontId="6"/>
  </si>
  <si>
    <t>国（都道府県）補助金</t>
    <rPh sb="0" eb="1">
      <t>クニ</t>
    </rPh>
    <rPh sb="2" eb="4">
      <t>トドウ</t>
    </rPh>
    <rPh sb="4" eb="5">
      <t>フ</t>
    </rPh>
    <rPh sb="5" eb="6">
      <t>ケン</t>
    </rPh>
    <rPh sb="7" eb="10">
      <t>ホジョキン</t>
    </rPh>
    <phoneticPr fontId="6"/>
  </si>
  <si>
    <t>固定資産売却代金</t>
    <rPh sb="0" eb="4">
      <t>コテイシサン</t>
    </rPh>
    <rPh sb="4" eb="6">
      <t>バイキャク</t>
    </rPh>
    <rPh sb="6" eb="8">
      <t>ダイキン</t>
    </rPh>
    <phoneticPr fontId="6"/>
  </si>
  <si>
    <t>工事負担金</t>
    <rPh sb="0" eb="2">
      <t>コウジ</t>
    </rPh>
    <rPh sb="2" eb="5">
      <t>フタンキン</t>
    </rPh>
    <phoneticPr fontId="6"/>
  </si>
  <si>
    <t>(B)</t>
    <phoneticPr fontId="6"/>
  </si>
  <si>
    <t>(C)</t>
    <phoneticPr fontId="6"/>
  </si>
  <si>
    <t>資本的支出</t>
    <rPh sb="0" eb="3">
      <t>シホンテキ</t>
    </rPh>
    <rPh sb="3" eb="5">
      <t>シシュツ</t>
    </rPh>
    <phoneticPr fontId="6"/>
  </si>
  <si>
    <t>建設改良費</t>
    <rPh sb="0" eb="2">
      <t>ケンセツ</t>
    </rPh>
    <rPh sb="2" eb="5">
      <t>カイリョウヒ</t>
    </rPh>
    <phoneticPr fontId="6"/>
  </si>
  <si>
    <t>うち職員給与費</t>
    <rPh sb="2" eb="4">
      <t>ショクイン</t>
    </rPh>
    <rPh sb="4" eb="7">
      <t>キュウヨヒ</t>
    </rPh>
    <phoneticPr fontId="6"/>
  </si>
  <si>
    <t>他会計借入金残高</t>
    <rPh sb="0" eb="1">
      <t>ホカ</t>
    </rPh>
    <rPh sb="1" eb="3">
      <t>カイケイ</t>
    </rPh>
    <rPh sb="3" eb="6">
      <t>カリイレキン</t>
    </rPh>
    <rPh sb="6" eb="8">
      <t>ザンダカ</t>
    </rPh>
    <phoneticPr fontId="6"/>
  </si>
  <si>
    <t>○他会計繰入金</t>
    <rPh sb="1" eb="2">
      <t>ホカ</t>
    </rPh>
    <rPh sb="2" eb="4">
      <t>カイケイ</t>
    </rPh>
    <rPh sb="4" eb="6">
      <t>クリイレ</t>
    </rPh>
    <rPh sb="6" eb="7">
      <t>キン</t>
    </rPh>
    <phoneticPr fontId="6"/>
  </si>
  <si>
    <t>収益的収支分</t>
    <rPh sb="0" eb="3">
      <t>シュウエキテキ</t>
    </rPh>
    <rPh sb="3" eb="5">
      <t>シュウシ</t>
    </rPh>
    <rPh sb="5" eb="6">
      <t>ブン</t>
    </rPh>
    <phoneticPr fontId="6"/>
  </si>
  <si>
    <t>うち基準内繰入金</t>
    <rPh sb="2" eb="5">
      <t>キジュンナイ</t>
    </rPh>
    <rPh sb="5" eb="7">
      <t>クリイレ</t>
    </rPh>
    <rPh sb="7" eb="8">
      <t>キン</t>
    </rPh>
    <phoneticPr fontId="6"/>
  </si>
  <si>
    <t>うち基準外繰入金</t>
    <rPh sb="2" eb="4">
      <t>キジュン</t>
    </rPh>
    <rPh sb="4" eb="5">
      <t>ガイ</t>
    </rPh>
    <rPh sb="5" eb="7">
      <t>クリイレ</t>
    </rPh>
    <rPh sb="7" eb="8">
      <t>キン</t>
    </rPh>
    <phoneticPr fontId="6"/>
  </si>
  <si>
    <t>資本的収支分</t>
    <rPh sb="0" eb="3">
      <t>シホンテキ</t>
    </rPh>
    <rPh sb="3" eb="5">
      <t>シュウシ</t>
    </rPh>
    <rPh sb="5" eb="6">
      <t>ブン</t>
    </rPh>
    <phoneticPr fontId="6"/>
  </si>
  <si>
    <t>合計</t>
    <rPh sb="0" eb="2">
      <t>ゴウケイ</t>
    </rPh>
    <phoneticPr fontId="6"/>
  </si>
  <si>
    <t>（単位：千円，％）</t>
    <rPh sb="1" eb="3">
      <t>タンイ</t>
    </rPh>
    <rPh sb="4" eb="6">
      <t>センエン</t>
    </rPh>
    <phoneticPr fontId="6"/>
  </si>
  <si>
    <t>区</t>
    <rPh sb="0" eb="1">
      <t>ク</t>
    </rPh>
    <phoneticPr fontId="6"/>
  </si>
  <si>
    <t>分</t>
    <rPh sb="0" eb="1">
      <t>ブン</t>
    </rPh>
    <phoneticPr fontId="6"/>
  </si>
  <si>
    <t>収　益　的　収　支</t>
    <phoneticPr fontId="6"/>
  </si>
  <si>
    <t>総収益</t>
    <rPh sb="0" eb="3">
      <t>ソウシュウエキ</t>
    </rPh>
    <phoneticPr fontId="6"/>
  </si>
  <si>
    <t>(A)</t>
    <phoneticPr fontId="6"/>
  </si>
  <si>
    <t>（１）</t>
    <phoneticPr fontId="6"/>
  </si>
  <si>
    <t>ア</t>
    <phoneticPr fontId="6"/>
  </si>
  <si>
    <t>イ</t>
    <phoneticPr fontId="6"/>
  </si>
  <si>
    <t>ウ</t>
    <phoneticPr fontId="6"/>
  </si>
  <si>
    <t>（２）</t>
    <phoneticPr fontId="6"/>
  </si>
  <si>
    <t>他会計繰入金</t>
    <rPh sb="0" eb="1">
      <t>タ</t>
    </rPh>
    <rPh sb="1" eb="3">
      <t>カイケイ</t>
    </rPh>
    <rPh sb="3" eb="6">
      <t>クリイレキン</t>
    </rPh>
    <phoneticPr fontId="6"/>
  </si>
  <si>
    <t>２</t>
    <phoneticPr fontId="6"/>
  </si>
  <si>
    <t>総費用</t>
    <rPh sb="0" eb="3">
      <t>ソウヒヨウ</t>
    </rPh>
    <phoneticPr fontId="6"/>
  </si>
  <si>
    <t>(D)</t>
    <phoneticPr fontId="6"/>
  </si>
  <si>
    <t>（１）</t>
    <phoneticPr fontId="6"/>
  </si>
  <si>
    <t>ア</t>
    <phoneticPr fontId="6"/>
  </si>
  <si>
    <t>うち退職手当</t>
    <rPh sb="2" eb="4">
      <t>タイショク</t>
    </rPh>
    <rPh sb="4" eb="6">
      <t>テアテ</t>
    </rPh>
    <phoneticPr fontId="6"/>
  </si>
  <si>
    <t>イ</t>
    <phoneticPr fontId="6"/>
  </si>
  <si>
    <t>（２）</t>
    <phoneticPr fontId="6"/>
  </si>
  <si>
    <t>うち一時借入金利息</t>
    <rPh sb="2" eb="4">
      <t>イチジ</t>
    </rPh>
    <rPh sb="4" eb="6">
      <t>カリイレ</t>
    </rPh>
    <rPh sb="6" eb="7">
      <t>キンリ</t>
    </rPh>
    <rPh sb="7" eb="9">
      <t>リソク</t>
    </rPh>
    <phoneticPr fontId="6"/>
  </si>
  <si>
    <t>３</t>
    <phoneticPr fontId="6"/>
  </si>
  <si>
    <t>収支差引</t>
    <rPh sb="0" eb="2">
      <t>シュウシ</t>
    </rPh>
    <rPh sb="2" eb="4">
      <t>サシヒキ</t>
    </rPh>
    <phoneticPr fontId="6"/>
  </si>
  <si>
    <t>(A)-(D)</t>
    <phoneticPr fontId="6"/>
  </si>
  <si>
    <t>(E)</t>
    <phoneticPr fontId="6"/>
  </si>
  <si>
    <t>資　本　的　収　支</t>
    <rPh sb="0" eb="1">
      <t>シ</t>
    </rPh>
    <rPh sb="2" eb="3">
      <t>ホン</t>
    </rPh>
    <rPh sb="4" eb="5">
      <t>テキ</t>
    </rPh>
    <rPh sb="6" eb="7">
      <t>オサム</t>
    </rPh>
    <rPh sb="8" eb="9">
      <t>ササ</t>
    </rPh>
    <phoneticPr fontId="6"/>
  </si>
  <si>
    <t>(F)</t>
    <phoneticPr fontId="6"/>
  </si>
  <si>
    <t>地方債</t>
    <rPh sb="0" eb="3">
      <t>チホウサイ</t>
    </rPh>
    <phoneticPr fontId="6"/>
  </si>
  <si>
    <t>他会計補助金</t>
    <rPh sb="0" eb="3">
      <t>タカイケイ</t>
    </rPh>
    <rPh sb="3" eb="6">
      <t>ホジョキン</t>
    </rPh>
    <phoneticPr fontId="6"/>
  </si>
  <si>
    <t>他会計借入金</t>
    <rPh sb="0" eb="3">
      <t>タカイケイ</t>
    </rPh>
    <rPh sb="3" eb="6">
      <t>カリイレキン</t>
    </rPh>
    <phoneticPr fontId="6"/>
  </si>
  <si>
    <t>（５）</t>
  </si>
  <si>
    <t>（６）</t>
  </si>
  <si>
    <t>（７）</t>
  </si>
  <si>
    <t>２</t>
    <phoneticPr fontId="6"/>
  </si>
  <si>
    <t>(G)</t>
    <phoneticPr fontId="6"/>
  </si>
  <si>
    <t>地方債償還金</t>
    <rPh sb="0" eb="3">
      <t>チホウサイ</t>
    </rPh>
    <rPh sb="3" eb="6">
      <t>ショウカンキン</t>
    </rPh>
    <phoneticPr fontId="6"/>
  </si>
  <si>
    <t>(H)</t>
    <phoneticPr fontId="6"/>
  </si>
  <si>
    <t>他会計長期借入金返還金</t>
    <rPh sb="0" eb="1">
      <t>タ</t>
    </rPh>
    <rPh sb="1" eb="3">
      <t>カイケイ</t>
    </rPh>
    <rPh sb="3" eb="5">
      <t>チョウキ</t>
    </rPh>
    <rPh sb="5" eb="8">
      <t>カリイレキン</t>
    </rPh>
    <rPh sb="8" eb="10">
      <t>ヘンカン</t>
    </rPh>
    <rPh sb="10" eb="11">
      <t>キン</t>
    </rPh>
    <phoneticPr fontId="6"/>
  </si>
  <si>
    <t>他会計への繰出金</t>
    <rPh sb="0" eb="3">
      <t>タカイケイ</t>
    </rPh>
    <rPh sb="5" eb="7">
      <t>クリダシ</t>
    </rPh>
    <rPh sb="7" eb="8">
      <t>キン</t>
    </rPh>
    <phoneticPr fontId="6"/>
  </si>
  <si>
    <t>(F)-(G)</t>
    <phoneticPr fontId="6"/>
  </si>
  <si>
    <t>(I)</t>
    <phoneticPr fontId="6"/>
  </si>
  <si>
    <t>収支再差引</t>
    <rPh sb="0" eb="2">
      <t>シュウシ</t>
    </rPh>
    <rPh sb="2" eb="3">
      <t>フタタ</t>
    </rPh>
    <rPh sb="3" eb="5">
      <t>サシヒキ</t>
    </rPh>
    <phoneticPr fontId="6"/>
  </si>
  <si>
    <t>(E)+(I)</t>
    <phoneticPr fontId="6"/>
  </si>
  <si>
    <t>(J)</t>
    <phoneticPr fontId="6"/>
  </si>
  <si>
    <t>積立金</t>
    <rPh sb="0" eb="3">
      <t>ツミタテキン</t>
    </rPh>
    <phoneticPr fontId="6"/>
  </si>
  <si>
    <t>(K)</t>
    <phoneticPr fontId="6"/>
  </si>
  <si>
    <t>前年度からの繰越金</t>
    <rPh sb="0" eb="3">
      <t>ゼンネンド</t>
    </rPh>
    <rPh sb="6" eb="9">
      <t>クリコシキン</t>
    </rPh>
    <phoneticPr fontId="6"/>
  </si>
  <si>
    <t>(L)</t>
    <phoneticPr fontId="6"/>
  </si>
  <si>
    <t>前年度繰上充用金</t>
    <rPh sb="0" eb="3">
      <t>ゼンネンド</t>
    </rPh>
    <rPh sb="3" eb="5">
      <t>クリアゲ</t>
    </rPh>
    <rPh sb="5" eb="7">
      <t>ジュウヨウ</t>
    </rPh>
    <rPh sb="7" eb="8">
      <t>キン</t>
    </rPh>
    <phoneticPr fontId="6"/>
  </si>
  <si>
    <t>(M)</t>
    <phoneticPr fontId="6"/>
  </si>
  <si>
    <t>形式収支</t>
    <rPh sb="0" eb="2">
      <t>ケイシキ</t>
    </rPh>
    <rPh sb="2" eb="4">
      <t>シュウシ</t>
    </rPh>
    <phoneticPr fontId="6"/>
  </si>
  <si>
    <t>(J)-(K)+(L)-(M)</t>
    <phoneticPr fontId="6"/>
  </si>
  <si>
    <t>(N)</t>
    <phoneticPr fontId="6"/>
  </si>
  <si>
    <t>翌年度へ繰り越すべき財源</t>
    <rPh sb="0" eb="3">
      <t>ヨクネンド</t>
    </rPh>
    <rPh sb="4" eb="5">
      <t>ク</t>
    </rPh>
    <rPh sb="6" eb="7">
      <t>コ</t>
    </rPh>
    <rPh sb="10" eb="12">
      <t>ザイゲン</t>
    </rPh>
    <phoneticPr fontId="6"/>
  </si>
  <si>
    <t>(O)</t>
    <phoneticPr fontId="6"/>
  </si>
  <si>
    <t>実質収支</t>
    <rPh sb="0" eb="2">
      <t>ジッシツ</t>
    </rPh>
    <rPh sb="2" eb="4">
      <t>シュウシ</t>
    </rPh>
    <phoneticPr fontId="6"/>
  </si>
  <si>
    <t>黒字</t>
    <rPh sb="0" eb="2">
      <t>クロジ</t>
    </rPh>
    <phoneticPr fontId="6"/>
  </si>
  <si>
    <t>(P)</t>
    <phoneticPr fontId="6"/>
  </si>
  <si>
    <t>(N)-(O)</t>
    <phoneticPr fontId="6"/>
  </si>
  <si>
    <t>赤字</t>
    <rPh sb="0" eb="2">
      <t>アカジ</t>
    </rPh>
    <phoneticPr fontId="6"/>
  </si>
  <si>
    <t>(Q)</t>
    <phoneticPr fontId="6"/>
  </si>
  <si>
    <t>赤字比率（</t>
    <rPh sb="0" eb="2">
      <t>アカジ</t>
    </rPh>
    <phoneticPr fontId="6"/>
  </si>
  <si>
    <t>×100</t>
    <phoneticPr fontId="6"/>
  </si>
  <si>
    <t>）</t>
    <phoneticPr fontId="6"/>
  </si>
  <si>
    <t>(B)-(C)</t>
    <phoneticPr fontId="6"/>
  </si>
  <si>
    <t>収益的収支比率（</t>
    <rPh sb="0" eb="3">
      <t>シュウエキテキ</t>
    </rPh>
    <rPh sb="3" eb="5">
      <t>シュウシ</t>
    </rPh>
    <phoneticPr fontId="6"/>
  </si>
  <si>
    <t>(A)</t>
    <phoneticPr fontId="6"/>
  </si>
  <si>
    <t>(D)+(H)</t>
    <phoneticPr fontId="6"/>
  </si>
  <si>
    <t>地方財政法施行令第16条第１項により算定した
資金の不足額</t>
    <rPh sb="23" eb="25">
      <t>シキン</t>
    </rPh>
    <rPh sb="26" eb="29">
      <t>フソクガク</t>
    </rPh>
    <phoneticPr fontId="6"/>
  </si>
  <si>
    <t>(R)</t>
    <phoneticPr fontId="6"/>
  </si>
  <si>
    <t>営業収益－受託工事収益　(B)-(C)</t>
    <rPh sb="0" eb="2">
      <t>エイギョウ</t>
    </rPh>
    <rPh sb="2" eb="4">
      <t>シュウエキ</t>
    </rPh>
    <rPh sb="5" eb="7">
      <t>ジュタク</t>
    </rPh>
    <rPh sb="7" eb="9">
      <t>コウジ</t>
    </rPh>
    <rPh sb="9" eb="11">
      <t>シュウエキ</t>
    </rPh>
    <phoneticPr fontId="6"/>
  </si>
  <si>
    <t>(S)</t>
    <phoneticPr fontId="6"/>
  </si>
  <si>
    <t xml:space="preserve">地方財政法による
資金不足の比率   </t>
    <rPh sb="0" eb="2">
      <t>チホウ</t>
    </rPh>
    <rPh sb="2" eb="4">
      <t>ザイセイ</t>
    </rPh>
    <rPh sb="4" eb="5">
      <t>ホウ</t>
    </rPh>
    <rPh sb="9" eb="11">
      <t>シキン</t>
    </rPh>
    <rPh sb="11" eb="13">
      <t>ブソク</t>
    </rPh>
    <rPh sb="14" eb="16">
      <t>ヒリツ</t>
    </rPh>
    <phoneticPr fontId="6"/>
  </si>
  <si>
    <t>((R)/(S)×100)</t>
    <phoneticPr fontId="6"/>
  </si>
  <si>
    <t>健全化法施行令第16条により算定した
資金の不足額</t>
    <phoneticPr fontId="6"/>
  </si>
  <si>
    <t>（T)</t>
    <phoneticPr fontId="6"/>
  </si>
  <si>
    <t>健全化法施行規則第６条に規定する
解消可能資金不足額</t>
    <phoneticPr fontId="6"/>
  </si>
  <si>
    <t>(U)</t>
    <phoneticPr fontId="6"/>
  </si>
  <si>
    <t>健全化法施行令第17条により算定した
事業の規模</t>
    <phoneticPr fontId="6"/>
  </si>
  <si>
    <t>(V)</t>
    <phoneticPr fontId="6"/>
  </si>
  <si>
    <r>
      <rPr>
        <sz val="10"/>
        <rFont val="ＭＳ Ｐゴシック"/>
        <family val="3"/>
        <charset val="128"/>
      </rPr>
      <t>健全化法第22条により算定した</t>
    </r>
    <r>
      <rPr>
        <sz val="11"/>
        <color theme="1"/>
        <rFont val="ＭＳ Ｐゴシック"/>
        <family val="2"/>
        <scheme val="minor"/>
      </rPr>
      <t xml:space="preserve">
資金不足比率</t>
    </r>
    <phoneticPr fontId="6"/>
  </si>
  <si>
    <t>(（T）/（V）×100)</t>
    <phoneticPr fontId="6"/>
  </si>
  <si>
    <t>(W)</t>
    <phoneticPr fontId="6"/>
  </si>
  <si>
    <t>地方債残高</t>
    <rPh sb="0" eb="3">
      <t>チホウサイ</t>
    </rPh>
    <rPh sb="3" eb="5">
      <t>ザンダカ</t>
    </rPh>
    <phoneticPr fontId="6"/>
  </si>
  <si>
    <t>(X)</t>
    <phoneticPr fontId="6"/>
  </si>
  <si>
    <t>（２）</t>
    <phoneticPr fontId="1"/>
  </si>
  <si>
    <t>３．経営の基本方針</t>
    <rPh sb="2" eb="4">
      <t>ケイエイ</t>
    </rPh>
    <rPh sb="5" eb="7">
      <t>キホン</t>
    </rPh>
    <rPh sb="7" eb="9">
      <t>ホウシン</t>
    </rPh>
    <phoneticPr fontId="1"/>
  </si>
  <si>
    <t>　　　　　　　　　　　　　　　　　　　　　　　　　</t>
    <phoneticPr fontId="1"/>
  </si>
  <si>
    <r>
      <t>　</t>
    </r>
    <r>
      <rPr>
        <sz val="14"/>
        <color theme="1"/>
        <rFont val="ＭＳ Ｐゴシック"/>
        <family val="3"/>
        <charset val="128"/>
        <scheme val="minor"/>
      </rPr>
      <t>　年　　月　　日　</t>
    </r>
    <rPh sb="2" eb="3">
      <t>トシ</t>
    </rPh>
    <rPh sb="5" eb="6">
      <t>ツキ</t>
    </rPh>
    <rPh sb="8" eb="9">
      <t>ヒ</t>
    </rPh>
    <phoneticPr fontId="1"/>
  </si>
  <si>
    <t>施設・設備の廃止・統合
（ダウンサイジング）</t>
    <phoneticPr fontId="1"/>
  </si>
  <si>
    <t>広域化</t>
    <rPh sb="0" eb="3">
      <t>コウイキカ</t>
    </rPh>
    <phoneticPr fontId="1"/>
  </si>
  <si>
    <t>その他の取組</t>
    <rPh sb="2" eb="3">
      <t>タ</t>
    </rPh>
    <rPh sb="4" eb="6">
      <t>トリクミ</t>
    </rPh>
    <phoneticPr fontId="1"/>
  </si>
  <si>
    <t>料金</t>
    <rPh sb="0" eb="2">
      <t>リョウキン</t>
    </rPh>
    <phoneticPr fontId="1"/>
  </si>
  <si>
    <t>企業債</t>
    <rPh sb="0" eb="3">
      <t>キギョウサイ</t>
    </rPh>
    <phoneticPr fontId="1"/>
  </si>
  <si>
    <t>計画期間：</t>
    <rPh sb="0" eb="2">
      <t>ケイカク</t>
    </rPh>
    <rPh sb="2" eb="4">
      <t>キカン</t>
    </rPh>
    <phoneticPr fontId="1"/>
  </si>
  <si>
    <t>平成</t>
    <rPh sb="0" eb="2">
      <t>ヘイセイ</t>
    </rPh>
    <phoneticPr fontId="1"/>
  </si>
  <si>
    <t>年度</t>
    <rPh sb="0" eb="2">
      <t>ネンド</t>
    </rPh>
    <phoneticPr fontId="1"/>
  </si>
  <si>
    <t>～</t>
    <phoneticPr fontId="1"/>
  </si>
  <si>
    <t>事業の現況</t>
    <rPh sb="0" eb="2">
      <t>ジギョウ</t>
    </rPh>
    <rPh sb="3" eb="5">
      <t>ゲンキョウ</t>
    </rPh>
    <phoneticPr fontId="1"/>
  </si>
  <si>
    <t>水源</t>
    <rPh sb="0" eb="2">
      <t>スイゲン</t>
    </rPh>
    <phoneticPr fontId="1"/>
  </si>
  <si>
    <t>施設数</t>
    <rPh sb="0" eb="3">
      <t>シセツスウ</t>
    </rPh>
    <phoneticPr fontId="1"/>
  </si>
  <si>
    <t>浄水場設置数</t>
    <rPh sb="0" eb="3">
      <t>ジョウスイジョウ</t>
    </rPh>
    <rPh sb="3" eb="6">
      <t>セッチスウ</t>
    </rPh>
    <phoneticPr fontId="1"/>
  </si>
  <si>
    <t>管路延長</t>
    <rPh sb="0" eb="2">
      <t>カンロ</t>
    </rPh>
    <rPh sb="2" eb="4">
      <t>エンチョウ</t>
    </rPh>
    <phoneticPr fontId="1"/>
  </si>
  <si>
    <t>千ｍ</t>
    <rPh sb="0" eb="1">
      <t>セン</t>
    </rPh>
    <phoneticPr fontId="1"/>
  </si>
  <si>
    <t>施設能力</t>
    <rPh sb="0" eb="2">
      <t>シセツ</t>
    </rPh>
    <rPh sb="2" eb="4">
      <t>ノウリョク</t>
    </rPh>
    <phoneticPr fontId="1"/>
  </si>
  <si>
    <t>㎥／日</t>
    <rPh sb="2" eb="3">
      <t>ヒ</t>
    </rPh>
    <phoneticPr fontId="1"/>
  </si>
  <si>
    <t>施設利用率</t>
    <rPh sb="0" eb="2">
      <t>シセツ</t>
    </rPh>
    <rPh sb="2" eb="5">
      <t>リヨウリツ</t>
    </rPh>
    <phoneticPr fontId="1"/>
  </si>
  <si>
    <t>％</t>
    <phoneticPr fontId="1"/>
  </si>
  <si>
    <t>①</t>
    <phoneticPr fontId="1"/>
  </si>
  <si>
    <t>②</t>
    <phoneticPr fontId="1"/>
  </si>
  <si>
    <t>③</t>
    <phoneticPr fontId="1"/>
  </si>
  <si>
    <r>
      <t xml:space="preserve">料金改定年月日
</t>
    </r>
    <r>
      <rPr>
        <sz val="10"/>
        <color theme="1"/>
        <rFont val="ＭＳ Ｐゴシック"/>
        <family val="3"/>
        <charset val="128"/>
        <scheme val="minor"/>
      </rPr>
      <t>（消費税のみの改定は含まない）</t>
    </r>
    <rPh sb="0" eb="2">
      <t>リョウキン</t>
    </rPh>
    <rPh sb="2" eb="4">
      <t>カイテイ</t>
    </rPh>
    <rPh sb="4" eb="7">
      <t>ネンガッピ</t>
    </rPh>
    <rPh sb="9" eb="12">
      <t>ショウヒゼイ</t>
    </rPh>
    <rPh sb="15" eb="17">
      <t>カイテイ</t>
    </rPh>
    <rPh sb="18" eb="19">
      <t>フク</t>
    </rPh>
    <phoneticPr fontId="1"/>
  </si>
  <si>
    <t>④</t>
    <phoneticPr fontId="1"/>
  </si>
  <si>
    <t>これまでの主な経営健全化の取組</t>
    <rPh sb="5" eb="6">
      <t>オモ</t>
    </rPh>
    <rPh sb="7" eb="9">
      <t>ケイエイ</t>
    </rPh>
    <rPh sb="9" eb="12">
      <t>ケンゼンカ</t>
    </rPh>
    <rPh sb="13" eb="15">
      <t>トリクミ</t>
    </rPh>
    <phoneticPr fontId="1"/>
  </si>
  <si>
    <t>２．将来の事業環境</t>
    <rPh sb="2" eb="4">
      <t>ショウライ</t>
    </rPh>
    <rPh sb="5" eb="7">
      <t>ジギョウ</t>
    </rPh>
    <rPh sb="7" eb="9">
      <t>カンキョウ</t>
    </rPh>
    <phoneticPr fontId="1"/>
  </si>
  <si>
    <t>給水人口の予測</t>
    <rPh sb="0" eb="2">
      <t>キュウスイ</t>
    </rPh>
    <rPh sb="2" eb="4">
      <t>ジンコウ</t>
    </rPh>
    <rPh sb="5" eb="7">
      <t>ヨソク</t>
    </rPh>
    <phoneticPr fontId="1"/>
  </si>
  <si>
    <t>水需要の予測</t>
    <rPh sb="0" eb="1">
      <t>ミズ</t>
    </rPh>
    <rPh sb="1" eb="3">
      <t>ジュヨウ</t>
    </rPh>
    <rPh sb="4" eb="6">
      <t>ヨソク</t>
    </rPh>
    <phoneticPr fontId="1"/>
  </si>
  <si>
    <t>（３）</t>
    <phoneticPr fontId="1"/>
  </si>
  <si>
    <t>（４）</t>
    <phoneticPr fontId="1"/>
  </si>
  <si>
    <t>組織の見通し</t>
    <rPh sb="0" eb="2">
      <t>ソシキ</t>
    </rPh>
    <rPh sb="3" eb="5">
      <t>ミトオ</t>
    </rPh>
    <phoneticPr fontId="1"/>
  </si>
  <si>
    <t>４．投資・財政計画（収支計画）</t>
    <rPh sb="2" eb="4">
      <t>トウシ</t>
    </rPh>
    <rPh sb="5" eb="7">
      <t>ザイセイ</t>
    </rPh>
    <rPh sb="7" eb="9">
      <t>ケイカク</t>
    </rPh>
    <rPh sb="10" eb="12">
      <t>シュウシ</t>
    </rPh>
    <rPh sb="12" eb="14">
      <t>ケイカク</t>
    </rPh>
    <phoneticPr fontId="1"/>
  </si>
  <si>
    <t>投資・財政計画（収支計画）　：　 別　紙　の　と　お　り</t>
    <rPh sb="0" eb="2">
      <t>トウシ</t>
    </rPh>
    <rPh sb="3" eb="5">
      <t>ザイセイ</t>
    </rPh>
    <rPh sb="5" eb="7">
      <t>ケイカク</t>
    </rPh>
    <rPh sb="8" eb="10">
      <t>シュウシ</t>
    </rPh>
    <rPh sb="10" eb="12">
      <t>ケイカク</t>
    </rPh>
    <phoneticPr fontId="1"/>
  </si>
  <si>
    <t>①　収支計画のうち投資についての説明</t>
    <rPh sb="2" eb="4">
      <t>シュウシ</t>
    </rPh>
    <rPh sb="4" eb="6">
      <t>ケイカク</t>
    </rPh>
    <rPh sb="7" eb="9">
      <t>トウシ</t>
    </rPh>
    <rPh sb="14" eb="16">
      <t>セツメイシシュツメン</t>
    </rPh>
    <phoneticPr fontId="1"/>
  </si>
  <si>
    <t>②　収支計画のうち財源についての説明</t>
    <rPh sb="2" eb="4">
      <t>シュウシ</t>
    </rPh>
    <rPh sb="4" eb="6">
      <t>ケイカク</t>
    </rPh>
    <rPh sb="8" eb="10">
      <t>ザイゲン</t>
    </rPh>
    <rPh sb="14" eb="16">
      <t>セツメイ</t>
    </rPh>
    <phoneticPr fontId="1"/>
  </si>
  <si>
    <t>目標</t>
    <phoneticPr fontId="1"/>
  </si>
  <si>
    <t>１．事業概要</t>
    <rPh sb="2" eb="4">
      <t>ジギョウ</t>
    </rPh>
    <rPh sb="4" eb="6">
      <t>ガイヨウ</t>
    </rPh>
    <phoneticPr fontId="1"/>
  </si>
  <si>
    <t>料金体系の
概要・考え方</t>
    <rPh sb="0" eb="2">
      <t>リョウキン</t>
    </rPh>
    <rPh sb="2" eb="4">
      <t>タイケイ</t>
    </rPh>
    <rPh sb="6" eb="8">
      <t>ガイヨウ</t>
    </rPh>
    <rPh sb="9" eb="10">
      <t>カンガ</t>
    </rPh>
    <rPh sb="11" eb="12">
      <t>カタ</t>
    </rPh>
    <phoneticPr fontId="1"/>
  </si>
  <si>
    <t>計画給水人口</t>
    <rPh sb="0" eb="2">
      <t>ケイカク</t>
    </rPh>
    <rPh sb="2" eb="4">
      <t>キュウスイ</t>
    </rPh>
    <rPh sb="4" eb="6">
      <t>ジンコウ</t>
    </rPh>
    <phoneticPr fontId="1"/>
  </si>
  <si>
    <t>現在給水人口</t>
    <rPh sb="0" eb="2">
      <t>ゲンザイ</t>
    </rPh>
    <rPh sb="2" eb="4">
      <t>キュウスイ</t>
    </rPh>
    <rPh sb="4" eb="6">
      <t>ジンコウ</t>
    </rPh>
    <phoneticPr fontId="1"/>
  </si>
  <si>
    <t>繰入金</t>
    <rPh sb="0" eb="3">
      <t>クリイレキン</t>
    </rPh>
    <phoneticPr fontId="1"/>
  </si>
  <si>
    <t>資産の有効活用等（*2）による
収入増加の取組</t>
    <rPh sb="0" eb="2">
      <t>シサン</t>
    </rPh>
    <rPh sb="3" eb="5">
      <t>ユウコウ</t>
    </rPh>
    <rPh sb="5" eb="7">
      <t>カツヨウ</t>
    </rPh>
    <rPh sb="7" eb="8">
      <t>ナド</t>
    </rPh>
    <rPh sb="16" eb="18">
      <t>シュウニュウ</t>
    </rPh>
    <rPh sb="18" eb="20">
      <t>ゾウカ</t>
    </rPh>
    <rPh sb="21" eb="23">
      <t>トリクミ</t>
    </rPh>
    <phoneticPr fontId="1"/>
  </si>
  <si>
    <t>③　収支計画のうち投資以外の経費についての説明</t>
    <rPh sb="2" eb="4">
      <t>シュウシ</t>
    </rPh>
    <rPh sb="4" eb="6">
      <t>ケイカク</t>
    </rPh>
    <rPh sb="9" eb="11">
      <t>トウシ</t>
    </rPh>
    <rPh sb="11" eb="13">
      <t>イガイ</t>
    </rPh>
    <rPh sb="14" eb="16">
      <t>ケイヒ</t>
    </rPh>
    <rPh sb="21" eb="23">
      <t>セツメイ</t>
    </rPh>
    <phoneticPr fontId="1"/>
  </si>
  <si>
    <t>配水池設置数</t>
    <rPh sb="0" eb="2">
      <t>ハイスイ</t>
    </rPh>
    <rPh sb="2" eb="3">
      <t>イケ</t>
    </rPh>
    <rPh sb="3" eb="6">
      <t>セッチスウ</t>
    </rPh>
    <phoneticPr fontId="1"/>
  </si>
  <si>
    <t>※組織体制、職員数、職種、年齢構成等を、図表などを適宜用いながら分かりやすく記載すること。</t>
    <rPh sb="1" eb="3">
      <t>ソシキ</t>
    </rPh>
    <rPh sb="3" eb="5">
      <t>タイセイ</t>
    </rPh>
    <rPh sb="6" eb="9">
      <t>ショクインスウ</t>
    </rPh>
    <rPh sb="10" eb="12">
      <t>ショクシュ</t>
    </rPh>
    <rPh sb="13" eb="15">
      <t>ネンレイ</t>
    </rPh>
    <rPh sb="15" eb="17">
      <t>コウセイ</t>
    </rPh>
    <rPh sb="17" eb="18">
      <t>ナド</t>
    </rPh>
    <rPh sb="20" eb="21">
      <t>ズ</t>
    </rPh>
    <rPh sb="21" eb="22">
      <t>ヒョウ</t>
    </rPh>
    <rPh sb="25" eb="27">
      <t>テキギ</t>
    </rPh>
    <rPh sb="27" eb="28">
      <t>モチ</t>
    </rPh>
    <rPh sb="32" eb="33">
      <t>ワ</t>
    </rPh>
    <rPh sb="38" eb="40">
      <t>キサイ</t>
    </rPh>
    <phoneticPr fontId="1"/>
  </si>
  <si>
    <t>※民間活用や施設の統廃合、広域化（*1）等の経営健全化の取組について、実施年度や概要、効果等を図表などを適宜用いながら分かりやすく記載すること。</t>
    <rPh sb="6" eb="8">
      <t>シセツ</t>
    </rPh>
    <rPh sb="9" eb="12">
      <t>トウハイゴウ</t>
    </rPh>
    <rPh sb="13" eb="16">
      <t>コウイキカ</t>
    </rPh>
    <rPh sb="20" eb="21">
      <t>ナド</t>
    </rPh>
    <rPh sb="22" eb="24">
      <t>ケイエイ</t>
    </rPh>
    <rPh sb="24" eb="27">
      <t>ケンゼンカ</t>
    </rPh>
    <rPh sb="28" eb="30">
      <t>トリクミ</t>
    </rPh>
    <rPh sb="35" eb="37">
      <t>ジッシ</t>
    </rPh>
    <rPh sb="37" eb="39">
      <t>ネンド</t>
    </rPh>
    <rPh sb="40" eb="42">
      <t>ガイヨウ</t>
    </rPh>
    <rPh sb="43" eb="45">
      <t>コウカ</t>
    </rPh>
    <rPh sb="45" eb="46">
      <t>ナド</t>
    </rPh>
    <rPh sb="65" eb="67">
      <t>キサイ</t>
    </rPh>
    <phoneticPr fontId="1"/>
  </si>
  <si>
    <t>料金収入の見通し</t>
    <rPh sb="0" eb="2">
      <t>リョウキン</t>
    </rPh>
    <rPh sb="2" eb="4">
      <t>シュウニュウ</t>
    </rPh>
    <rPh sb="5" eb="7">
      <t>ミトオ</t>
    </rPh>
    <phoneticPr fontId="1"/>
  </si>
  <si>
    <t>※定員の管理計画等を踏まえた将来の職員数の見通し等について、図表などを適宜用いながら、分かりやすく記載すること。</t>
    <phoneticPr fontId="1"/>
  </si>
  <si>
    <t>※料金の見通しについて、図表などを適宜用いながら、予測の方法（考え方）等も含め、分かりやすく記載すること。必要に応じて過去の推移についても記載すること。</t>
    <phoneticPr fontId="1"/>
  </si>
  <si>
    <t>※給水人口の予測について、図表などを適宜用いながら、予測の方法（考え方）等も含め、分かりやすく記載すること。必要に応じて過去の推移についても記載すること。</t>
    <phoneticPr fontId="1"/>
  </si>
  <si>
    <t>※水需要の予測について、図表などを適宜用いながら、予測の方法（考え方）等も含め、分かりやすく記載すること。必要に応じて過去の推移についても記載すること。</t>
    <rPh sb="1" eb="2">
      <t>ミズ</t>
    </rPh>
    <rPh sb="2" eb="4">
      <t>ジュヨウ</t>
    </rPh>
    <phoneticPr fontId="1"/>
  </si>
  <si>
    <t>策　　定　　日：</t>
    <phoneticPr fontId="1"/>
  </si>
  <si>
    <t>平成</t>
    <rPh sb="0" eb="2">
      <t>ヘイセイ</t>
    </rPh>
    <phoneticPr fontId="1"/>
  </si>
  <si>
    <t>年</t>
    <rPh sb="0" eb="1">
      <t>ネン</t>
    </rPh>
    <phoneticPr fontId="1"/>
  </si>
  <si>
    <t>月</t>
    <rPh sb="0" eb="1">
      <t>ツキ</t>
    </rPh>
    <phoneticPr fontId="1"/>
  </si>
  <si>
    <t>供用開始年月日</t>
    <rPh sb="0" eb="2">
      <t>キョウヨウ</t>
    </rPh>
    <rPh sb="2" eb="4">
      <t>カイシ</t>
    </rPh>
    <rPh sb="4" eb="7">
      <t>ネンガッピ</t>
    </rPh>
    <phoneticPr fontId="1"/>
  </si>
  <si>
    <t>（２）投資・財政計画（収支計画）の策定に当たっての説明</t>
    <rPh sb="3" eb="5">
      <t>トウシ</t>
    </rPh>
    <rPh sb="6" eb="8">
      <t>ザイセイ</t>
    </rPh>
    <rPh sb="8" eb="10">
      <t>ケイカク</t>
    </rPh>
    <rPh sb="11" eb="13">
      <t>シュウシ</t>
    </rPh>
    <rPh sb="20" eb="21">
      <t>ア</t>
    </rPh>
    <phoneticPr fontId="1"/>
  </si>
  <si>
    <t>※　財源（料金、企業債、繰入金、国庫補助等）の積算の考え方等について記載すること。
※　また、収支計画の策定に当たって反映した財源確保の取組について、内容（対象施設、時期、金額など）を記載すること。
　　＜取組例＞
　　　　・料金に関する事項
　　　　・資産の有効活用（例：遊休資産の売却や貸付、債券運用の導入、小水力発電や太陽光発電など）に関する事項
　　　　・その他</t>
    <rPh sb="2" eb="4">
      <t>ザイゲン</t>
    </rPh>
    <rPh sb="5" eb="7">
      <t>リョウキン</t>
    </rPh>
    <rPh sb="8" eb="10">
      <t>キギョウ</t>
    </rPh>
    <rPh sb="10" eb="11">
      <t>サイ</t>
    </rPh>
    <rPh sb="12" eb="14">
      <t>クリイレ</t>
    </rPh>
    <rPh sb="14" eb="15">
      <t>キン</t>
    </rPh>
    <rPh sb="23" eb="25">
      <t>セキサン</t>
    </rPh>
    <rPh sb="26" eb="27">
      <t>カンガ</t>
    </rPh>
    <rPh sb="28" eb="29">
      <t>カタ</t>
    </rPh>
    <rPh sb="29" eb="30">
      <t>ナド</t>
    </rPh>
    <rPh sb="48" eb="50">
      <t>シュウシ</t>
    </rPh>
    <rPh sb="50" eb="52">
      <t>ケイカク</t>
    </rPh>
    <rPh sb="64" eb="66">
      <t>ザイゲン</t>
    </rPh>
    <rPh sb="66" eb="68">
      <t>カクホ</t>
    </rPh>
    <rPh sb="76" eb="78">
      <t>ナイヨウ</t>
    </rPh>
    <rPh sb="136" eb="137">
      <t>レイ</t>
    </rPh>
    <rPh sb="138" eb="140">
      <t>ユウキュウ</t>
    </rPh>
    <rPh sb="140" eb="142">
      <t>シサン</t>
    </rPh>
    <rPh sb="143" eb="145">
      <t>バイキャク</t>
    </rPh>
    <rPh sb="146" eb="148">
      <t>カシツケ</t>
    </rPh>
    <rPh sb="149" eb="153">
      <t>サイケンウニョウ</t>
    </rPh>
    <rPh sb="154" eb="156">
      <t>ドウニュウ</t>
    </rPh>
    <rPh sb="157" eb="158">
      <t>ショウ</t>
    </rPh>
    <rPh sb="158" eb="160">
      <t>スイリョク</t>
    </rPh>
    <rPh sb="160" eb="162">
      <t>ハツデン</t>
    </rPh>
    <rPh sb="163" eb="166">
      <t>タイヨウコウ</t>
    </rPh>
    <rPh sb="166" eb="168">
      <t>ハツデン</t>
    </rPh>
    <phoneticPr fontId="1"/>
  </si>
  <si>
    <t>　　　　　　　　　　　　　　　　　　　　　　　　　　　　　　　　　　　　　　　　　　　　　　　　　　　　　　　　　　　　　（複数選択可）</t>
    <rPh sb="62" eb="64">
      <t>フクスウ</t>
    </rPh>
    <rPh sb="64" eb="66">
      <t>センタク</t>
    </rPh>
    <rPh sb="66" eb="67">
      <t>カ</t>
    </rPh>
    <phoneticPr fontId="1"/>
  </si>
  <si>
    <t>※　投資・財政計画（収支計画）に反映することができなかった検討中の取組や今後検討予定の取組について、その内容等を記載すること。
　　 また、（１）において、純損益（法適用）又は実質収支（法非適用）が計画期間内の最終年度で黒字とならず、赤字が発生している場合には、赤字の解消に向け
　 た取組の方向性、検討体制・スケジュール等について記載する必要があること。</t>
    <rPh sb="29" eb="32">
      <t>ケントウチュウ</t>
    </rPh>
    <rPh sb="36" eb="38">
      <t>コンゴ</t>
    </rPh>
    <phoneticPr fontId="1"/>
  </si>
  <si>
    <t>※現行の料金体系の概要及びそれを採用している考え方等について記載すること。
※資産維持費（資金収支方式で料金を算定している団体においては、資産維持費相当額）の算定の有無についても記載すること。</t>
    <rPh sb="1" eb="3">
      <t>ゲンコウ</t>
    </rPh>
    <rPh sb="4" eb="6">
      <t>リョウキン</t>
    </rPh>
    <rPh sb="6" eb="8">
      <t>タイケイ</t>
    </rPh>
    <rPh sb="9" eb="11">
      <t>ガイヨウ</t>
    </rPh>
    <rPh sb="11" eb="12">
      <t>オヨ</t>
    </rPh>
    <rPh sb="16" eb="18">
      <t>サイヨウ</t>
    </rPh>
    <rPh sb="22" eb="23">
      <t>カンガ</t>
    </rPh>
    <rPh sb="24" eb="25">
      <t>カタ</t>
    </rPh>
    <rPh sb="25" eb="26">
      <t>ナド</t>
    </rPh>
    <rPh sb="30" eb="32">
      <t>キサイ</t>
    </rPh>
    <rPh sb="39" eb="41">
      <t>シサン</t>
    </rPh>
    <rPh sb="41" eb="44">
      <t>イジヒ</t>
    </rPh>
    <rPh sb="45" eb="47">
      <t>シキン</t>
    </rPh>
    <rPh sb="47" eb="49">
      <t>シュウシ</t>
    </rPh>
    <rPh sb="49" eb="51">
      <t>ホウシキ</t>
    </rPh>
    <rPh sb="52" eb="54">
      <t>リョウキン</t>
    </rPh>
    <rPh sb="55" eb="57">
      <t>サンテイ</t>
    </rPh>
    <rPh sb="61" eb="63">
      <t>ダンタイ</t>
    </rPh>
    <rPh sb="69" eb="71">
      <t>シサン</t>
    </rPh>
    <rPh sb="71" eb="74">
      <t>イジヒ</t>
    </rPh>
    <rPh sb="74" eb="76">
      <t>ソウトウ</t>
    </rPh>
    <rPh sb="76" eb="77">
      <t>ガク</t>
    </rPh>
    <rPh sb="79" eb="81">
      <t>サンテイ</t>
    </rPh>
    <rPh sb="82" eb="84">
      <t>ウム</t>
    </rPh>
    <rPh sb="89" eb="91">
      <t>キサイ</t>
    </rPh>
    <phoneticPr fontId="1"/>
  </si>
  <si>
    <r>
      <t>（３）</t>
    </r>
    <r>
      <rPr>
        <sz val="14"/>
        <rFont val="ＭＳ Ｐゴシック"/>
        <family val="3"/>
        <charset val="128"/>
        <scheme val="minor"/>
      </rPr>
      <t>投資・財政計画（収支計画）に未反映の取組や今後検討予定の取組の概要</t>
    </r>
    <rPh sb="11" eb="13">
      <t>シュウシ</t>
    </rPh>
    <rPh sb="13" eb="15">
      <t>ケイカク</t>
    </rPh>
    <rPh sb="21" eb="23">
      <t>トリクミ</t>
    </rPh>
    <rPh sb="24" eb="26">
      <t>コンゴ</t>
    </rPh>
    <rPh sb="26" eb="28">
      <t>ケントウ</t>
    </rPh>
    <rPh sb="28" eb="30">
      <t>ヨテイ</t>
    </rPh>
    <rPh sb="31" eb="33">
      <t>トリクミ</t>
    </rPh>
    <rPh sb="34" eb="36">
      <t>ガイヨウ</t>
    </rPh>
    <phoneticPr fontId="1"/>
  </si>
  <si>
    <t>団　　体　　名：</t>
    <rPh sb="0" eb="1">
      <t>ダン</t>
    </rPh>
    <rPh sb="3" eb="4">
      <t>カラダ</t>
    </rPh>
    <rPh sb="6" eb="7">
      <t>メイ</t>
    </rPh>
    <phoneticPr fontId="1"/>
  </si>
  <si>
    <t>事　　業　　名：</t>
    <rPh sb="0" eb="1">
      <t>コト</t>
    </rPh>
    <rPh sb="3" eb="4">
      <t>ギョウ</t>
    </rPh>
    <rPh sb="6" eb="7">
      <t>メイ</t>
    </rPh>
    <phoneticPr fontId="1"/>
  </si>
  <si>
    <t>法適（全部・財務）
・非適の区分</t>
    <rPh sb="0" eb="1">
      <t>ホウ</t>
    </rPh>
    <rPh sb="1" eb="2">
      <t>テキ</t>
    </rPh>
    <rPh sb="3" eb="5">
      <t>ゼンブ</t>
    </rPh>
    <rPh sb="6" eb="8">
      <t>ザイム</t>
    </rPh>
    <rPh sb="11" eb="12">
      <t>ヒ</t>
    </rPh>
    <rPh sb="12" eb="13">
      <t>テキ</t>
    </rPh>
    <rPh sb="14" eb="16">
      <t>クブン</t>
    </rPh>
    <phoneticPr fontId="1"/>
  </si>
  <si>
    <t>施　設　</t>
    <rPh sb="0" eb="1">
      <t>シ</t>
    </rPh>
    <rPh sb="2" eb="3">
      <t>セツ</t>
    </rPh>
    <phoneticPr fontId="1"/>
  </si>
  <si>
    <t>料　金</t>
    <rPh sb="0" eb="1">
      <t>リョウ</t>
    </rPh>
    <rPh sb="2" eb="3">
      <t>キン</t>
    </rPh>
    <phoneticPr fontId="1"/>
  </si>
  <si>
    <t>組　織</t>
    <rPh sb="0" eb="1">
      <t>グミ</t>
    </rPh>
    <rPh sb="2" eb="3">
      <t>オリ</t>
    </rPh>
    <phoneticPr fontId="1"/>
  </si>
  <si>
    <t>給　水</t>
    <rPh sb="0" eb="1">
      <t>キュウ</t>
    </rPh>
    <rPh sb="2" eb="3">
      <t>ミズ</t>
    </rPh>
    <phoneticPr fontId="1"/>
  </si>
  <si>
    <t>○○市　　　　　　　　　　事業経営戦略</t>
    <rPh sb="2" eb="3">
      <t>シ</t>
    </rPh>
    <rPh sb="13" eb="15">
      <t>ジギョウ</t>
    </rPh>
    <rPh sb="15" eb="17">
      <t>ケイエイ</t>
    </rPh>
    <rPh sb="17" eb="19">
      <t>センリャク</t>
    </rPh>
    <phoneticPr fontId="1"/>
  </si>
  <si>
    <t>人</t>
    <rPh sb="0" eb="1">
      <t>ニン</t>
    </rPh>
    <phoneticPr fontId="1"/>
  </si>
  <si>
    <r>
      <rPr>
        <sz val="12"/>
        <rFont val="ＭＳ Ｐ明朝"/>
        <family val="1"/>
        <charset val="128"/>
      </rPr>
      <t>※　直近の経営比較分析表（「公営企業に係る「経営比較分析表」の策定及び公表について）（公営企業三課室長通知）」による経営比較分析表）を添付すること。</t>
    </r>
    <phoneticPr fontId="1"/>
  </si>
  <si>
    <t>有収水量密度</t>
    <rPh sb="0" eb="2">
      <t>ユウシュウ</t>
    </rPh>
    <rPh sb="2" eb="4">
      <t>スイリョウ</t>
    </rPh>
    <rPh sb="4" eb="6">
      <t>ミツド</t>
    </rPh>
    <phoneticPr fontId="1"/>
  </si>
  <si>
    <t>※　地方公営企業法の適用を予定している場合
　は予定年月日を記載すること。</t>
    <rPh sb="2" eb="4">
      <t>チホウ</t>
    </rPh>
    <rPh sb="4" eb="6">
      <t>コウエイ</t>
    </rPh>
    <rPh sb="6" eb="8">
      <t>キギョウ</t>
    </rPh>
    <rPh sb="8" eb="9">
      <t>ホウ</t>
    </rPh>
    <rPh sb="10" eb="12">
      <t>テキヨウ</t>
    </rPh>
    <rPh sb="13" eb="15">
      <t>ヨテイ</t>
    </rPh>
    <rPh sb="19" eb="21">
      <t>バアイ</t>
    </rPh>
    <rPh sb="24" eb="26">
      <t>ヨテイ</t>
    </rPh>
    <rPh sb="26" eb="29">
      <t>ネンガッピ</t>
    </rPh>
    <rPh sb="30" eb="32">
      <t>キサイ</t>
    </rPh>
    <phoneticPr fontId="1"/>
  </si>
  <si>
    <t>千㎥／ha</t>
    <rPh sb="0" eb="1">
      <t>セン</t>
    </rPh>
    <phoneticPr fontId="1"/>
  </si>
  <si>
    <t>（例）</t>
    <rPh sb="1" eb="2">
      <t>レイ</t>
    </rPh>
    <phoneticPr fontId="1"/>
  </si>
  <si>
    <t>＜組織体制＞</t>
    <rPh sb="1" eb="3">
      <t>ソシキ</t>
    </rPh>
    <rPh sb="3" eb="5">
      <t>タイセイ</t>
    </rPh>
    <phoneticPr fontId="1"/>
  </si>
  <si>
    <t>＜職員数・職種・年齢構成等＞</t>
    <rPh sb="1" eb="4">
      <t>ショクインスウ</t>
    </rPh>
    <rPh sb="5" eb="7">
      <t>ショクシュ</t>
    </rPh>
    <rPh sb="8" eb="10">
      <t>ネンレイ</t>
    </rPh>
    <rPh sb="10" eb="12">
      <t>コウセイ</t>
    </rPh>
    <rPh sb="12" eb="13">
      <t>ナド</t>
    </rPh>
    <phoneticPr fontId="1"/>
  </si>
  <si>
    <t>●●課</t>
    <rPh sb="2" eb="3">
      <t>カ</t>
    </rPh>
    <phoneticPr fontId="1"/>
  </si>
  <si>
    <t>合計</t>
  </si>
  <si>
    <t>合計</t>
    <rPh sb="0" eb="2">
      <t>ゴウケイ</t>
    </rPh>
    <phoneticPr fontId="1"/>
  </si>
  <si>
    <t>～30歳</t>
  </si>
  <si>
    <t>＜料金表＞</t>
    <rPh sb="1" eb="4">
      <t>リョウキンヒョウ</t>
    </rPh>
    <phoneticPr fontId="1"/>
  </si>
  <si>
    <t>31～40歳</t>
    <phoneticPr fontId="1"/>
  </si>
  <si>
    <t>41～50歳</t>
    <phoneticPr fontId="1"/>
  </si>
  <si>
    <t>51～60歳</t>
    <phoneticPr fontId="1"/>
  </si>
  <si>
    <t>61歳～</t>
    <phoneticPr fontId="1"/>
  </si>
  <si>
    <r>
      <t xml:space="preserve">※　投資以外の経費（委託料、修繕費、動力費、人件費など）の積算の考え方等について記載すること。
※　また、収支計画の策定に当たって反映した経費削減の取組（包括的民間委託、指定管理者制度の導入等の取組も含む。）について、内容（対象施設、時期、
　金額など）を記載すること。
　＜取組例＞
　　　・委託料に関する事項
　　　・修繕費に関する事項
　　　・動力費に関する事項
　　　・職員給与費に関する事項
　　　・その他
</t>
    </r>
    <r>
      <rPr>
        <sz val="12"/>
        <color rgb="FFFF0000"/>
        <rFont val="ＭＳ Ｐ明朝"/>
        <family val="1"/>
        <charset val="128"/>
      </rPr>
      <t xml:space="preserve">
</t>
    </r>
    <rPh sb="2" eb="4">
      <t>トウシ</t>
    </rPh>
    <rPh sb="4" eb="6">
      <t>イガイ</t>
    </rPh>
    <rPh sb="7" eb="9">
      <t>ケイヒ</t>
    </rPh>
    <rPh sb="10" eb="12">
      <t>イタク</t>
    </rPh>
    <rPh sb="12" eb="13">
      <t>リョウ</t>
    </rPh>
    <rPh sb="14" eb="17">
      <t>シュウゼンヒ</t>
    </rPh>
    <rPh sb="18" eb="20">
      <t>ドウリョク</t>
    </rPh>
    <rPh sb="20" eb="21">
      <t>ヒ</t>
    </rPh>
    <rPh sb="22" eb="24">
      <t>ジンケン</t>
    </rPh>
    <rPh sb="24" eb="25">
      <t>ヒ</t>
    </rPh>
    <rPh sb="29" eb="31">
      <t>セキサン</t>
    </rPh>
    <rPh sb="32" eb="33">
      <t>カンガ</t>
    </rPh>
    <rPh sb="34" eb="35">
      <t>カタ</t>
    </rPh>
    <rPh sb="35" eb="36">
      <t>ナド</t>
    </rPh>
    <rPh sb="40" eb="42">
      <t>キサイ</t>
    </rPh>
    <rPh sb="54" eb="56">
      <t>シュウシ</t>
    </rPh>
    <rPh sb="70" eb="72">
      <t>ケイヒ</t>
    </rPh>
    <rPh sb="72" eb="74">
      <t>サクゲン</t>
    </rPh>
    <rPh sb="86" eb="88">
      <t>シテイ</t>
    </rPh>
    <rPh sb="88" eb="90">
      <t>カンリ</t>
    </rPh>
    <rPh sb="90" eb="91">
      <t>シャ</t>
    </rPh>
    <rPh sb="91" eb="93">
      <t>セイド</t>
    </rPh>
    <rPh sb="94" eb="96">
      <t>ドウニュウ</t>
    </rPh>
    <rPh sb="110" eb="112">
      <t>ナイヨウ</t>
    </rPh>
    <rPh sb="113" eb="115">
      <t>タイショウ</t>
    </rPh>
    <rPh sb="115" eb="117">
      <t>シセツ</t>
    </rPh>
    <rPh sb="148" eb="150">
      <t>イタク</t>
    </rPh>
    <rPh sb="150" eb="151">
      <t>リョウ</t>
    </rPh>
    <rPh sb="162" eb="164">
      <t>シュウゼン</t>
    </rPh>
    <rPh sb="176" eb="178">
      <t>ドウリョク</t>
    </rPh>
    <rPh sb="190" eb="192">
      <t>ショクイン</t>
    </rPh>
    <rPh sb="192" eb="194">
      <t>キュウヨ</t>
    </rPh>
    <phoneticPr fontId="1"/>
  </si>
  <si>
    <t xml:space="preserve">※添付した「経営比較分析表」に補足すべき内容（経営指標や日本水道協会「水道事業ガイドライン」における指標を活用した分析等）を記載すること。
</t>
    <rPh sb="0" eb="2">
      <t>テンプ</t>
    </rPh>
    <rPh sb="19" eb="21">
      <t>ナイヨウ</t>
    </rPh>
    <rPh sb="22" eb="24">
      <t>ケイエイ</t>
    </rPh>
    <rPh sb="24" eb="26">
      <t>シヒョウ</t>
    </rPh>
    <rPh sb="27" eb="29">
      <t>ニホン</t>
    </rPh>
    <rPh sb="29" eb="31">
      <t>スイドウ</t>
    </rPh>
    <rPh sb="31" eb="33">
      <t>キョウカイ</t>
    </rPh>
    <rPh sb="34" eb="36">
      <t>スイドウ</t>
    </rPh>
    <rPh sb="36" eb="38">
      <t>ジギョウ</t>
    </rPh>
    <rPh sb="49" eb="51">
      <t>シヒョウ</t>
    </rPh>
    <rPh sb="52" eb="54">
      <t>カツヨウ</t>
    </rPh>
    <rPh sb="56" eb="58">
      <t>ブンセキ</t>
    </rPh>
    <rPh sb="58" eb="59">
      <t>ナド</t>
    </rPh>
    <rPh sb="61" eb="63">
      <t>キサイ</t>
    </rPh>
    <phoneticPr fontId="1"/>
  </si>
  <si>
    <t xml:space="preserve">※１．事業概要及び２．将来の事業環境を踏まえ、事業を継続する上での経営理念、基本方針等について記載すること。
</t>
    <rPh sb="3" eb="5">
      <t>ジギョウ</t>
    </rPh>
    <rPh sb="5" eb="7">
      <t>ガイヨウ</t>
    </rPh>
    <rPh sb="7" eb="8">
      <t>オヨ</t>
    </rPh>
    <rPh sb="11" eb="13">
      <t>ショウライ</t>
    </rPh>
    <rPh sb="14" eb="16">
      <t>ジギョウ</t>
    </rPh>
    <rPh sb="16" eb="18">
      <t>カンキョウ</t>
    </rPh>
    <rPh sb="19" eb="20">
      <t>フ</t>
    </rPh>
    <rPh sb="23" eb="25">
      <t>ジギョウ</t>
    </rPh>
    <rPh sb="26" eb="28">
      <t>ケイゾク</t>
    </rPh>
    <rPh sb="30" eb="31">
      <t>ウエ</t>
    </rPh>
    <rPh sb="33" eb="35">
      <t>ケイエイ</t>
    </rPh>
    <rPh sb="35" eb="37">
      <t>リネン</t>
    </rPh>
    <rPh sb="38" eb="40">
      <t>キホン</t>
    </rPh>
    <rPh sb="40" eb="42">
      <t>ホウシン</t>
    </rPh>
    <rPh sb="42" eb="43">
      <t>トウ</t>
    </rPh>
    <rPh sb="47" eb="49">
      <t>キサイ</t>
    </rPh>
    <phoneticPr fontId="1"/>
  </si>
  <si>
    <t>※　目標設定をするにあたり、複数の推計パターン（高位・中位・低位）で試算を行うこと。また、計画期間に関わらず、可能な限り長期目標（30～50年超）についても記載すること。</t>
    <rPh sb="2" eb="4">
      <t>モクヒョウ</t>
    </rPh>
    <rPh sb="4" eb="6">
      <t>セッテイ</t>
    </rPh>
    <rPh sb="14" eb="16">
      <t>フクスウ</t>
    </rPh>
    <rPh sb="17" eb="19">
      <t>スイケイ</t>
    </rPh>
    <rPh sb="24" eb="26">
      <t>コウイ</t>
    </rPh>
    <rPh sb="27" eb="29">
      <t>チュウイ</t>
    </rPh>
    <rPh sb="30" eb="32">
      <t>テイイ</t>
    </rPh>
    <rPh sb="34" eb="36">
      <t>シサン</t>
    </rPh>
    <rPh sb="37" eb="38">
      <t>オコナ</t>
    </rPh>
    <rPh sb="45" eb="47">
      <t>ケイカク</t>
    </rPh>
    <rPh sb="47" eb="49">
      <t>キカン</t>
    </rPh>
    <rPh sb="50" eb="51">
      <t>カカ</t>
    </rPh>
    <rPh sb="55" eb="57">
      <t>カノウ</t>
    </rPh>
    <rPh sb="58" eb="59">
      <t>カギ</t>
    </rPh>
    <rPh sb="60" eb="62">
      <t>チョウキ</t>
    </rPh>
    <rPh sb="62" eb="64">
      <t>モクヒョウ</t>
    </rPh>
    <rPh sb="70" eb="72">
      <t>ネンチョウ</t>
    </rPh>
    <rPh sb="78" eb="80">
      <t>キサイ</t>
    </rPh>
    <phoneticPr fontId="1"/>
  </si>
  <si>
    <t>※　目標設定をするにあたり、複数の推計パターン（高位・中位・低位）で試算を行うこと。また、計画期間に関わらず、可能な限り長期目標（30～50年超）についても記載すること。</t>
    <phoneticPr fontId="1"/>
  </si>
  <si>
    <t>メータ口径</t>
    <rPh sb="3" eb="5">
      <t>コウケイ</t>
    </rPh>
    <phoneticPr fontId="1"/>
  </si>
  <si>
    <r>
      <t>●円/m</t>
    </r>
    <r>
      <rPr>
        <vertAlign val="superscript"/>
        <sz val="12"/>
        <color theme="1"/>
        <rFont val="ＭＳ Ｐゴシック"/>
        <family val="3"/>
        <charset val="128"/>
        <scheme val="minor"/>
      </rPr>
      <t>3</t>
    </r>
    <rPh sb="1" eb="2">
      <t>エン</t>
    </rPh>
    <phoneticPr fontId="1"/>
  </si>
  <si>
    <r>
      <t>基本料金(～●m</t>
    </r>
    <r>
      <rPr>
        <vertAlign val="superscript"/>
        <sz val="12"/>
        <color theme="1"/>
        <rFont val="ＭＳ Ｐゴシック"/>
        <family val="3"/>
        <charset val="128"/>
        <scheme val="minor"/>
      </rPr>
      <t>3</t>
    </r>
    <r>
      <rPr>
        <sz val="12"/>
        <color theme="1"/>
        <rFont val="ＭＳ Ｐゴシック"/>
        <family val="3"/>
        <charset val="128"/>
        <scheme val="minor"/>
      </rPr>
      <t>)
１か月につき</t>
    </r>
    <rPh sb="0" eb="2">
      <t>キホン</t>
    </rPh>
    <rPh sb="2" eb="4">
      <t>リョウキン</t>
    </rPh>
    <rPh sb="13" eb="14">
      <t>ゲツ</t>
    </rPh>
    <phoneticPr fontId="1"/>
  </si>
  <si>
    <r>
      <t>●～●m</t>
    </r>
    <r>
      <rPr>
        <vertAlign val="superscript"/>
        <sz val="12"/>
        <color theme="1"/>
        <rFont val="ＭＳ Ｐゴシック"/>
        <family val="3"/>
        <charset val="128"/>
        <scheme val="minor"/>
      </rPr>
      <t>3</t>
    </r>
    <phoneticPr fontId="1"/>
  </si>
  <si>
    <r>
      <t>●m</t>
    </r>
    <r>
      <rPr>
        <vertAlign val="superscript"/>
        <sz val="12"/>
        <color theme="1"/>
        <rFont val="ＭＳ Ｐゴシック"/>
        <family val="3"/>
        <charset val="128"/>
        <scheme val="minor"/>
      </rPr>
      <t>3</t>
    </r>
    <r>
      <rPr>
        <sz val="12"/>
        <color theme="1"/>
        <rFont val="ＭＳ Ｐゴシック"/>
        <family val="3"/>
        <charset val="128"/>
        <scheme val="minor"/>
      </rPr>
      <t>以上</t>
    </r>
    <rPh sb="3" eb="5">
      <t>イジョウ</t>
    </rPh>
    <phoneticPr fontId="1"/>
  </si>
  <si>
    <t>●円</t>
    <rPh sb="1" eb="2">
      <t>エン</t>
    </rPh>
    <phoneticPr fontId="1"/>
  </si>
  <si>
    <t>●mm以下</t>
    <rPh sb="3" eb="5">
      <t>イカ</t>
    </rPh>
    <phoneticPr fontId="1"/>
  </si>
  <si>
    <t>●～●mm</t>
    <phoneticPr fontId="1"/>
  </si>
  <si>
    <t>●mm</t>
    <phoneticPr fontId="1"/>
  </si>
  <si>
    <t>●mm以上</t>
    <rPh sb="3" eb="5">
      <t>イジョウ</t>
    </rPh>
    <phoneticPr fontId="1"/>
  </si>
  <si>
    <t>経営比較分析表等を活用した現状分析</t>
    <rPh sb="0" eb="2">
      <t>ケイエイ</t>
    </rPh>
    <rPh sb="2" eb="4">
      <t>ヒカク</t>
    </rPh>
    <rPh sb="4" eb="7">
      <t>ブンセキヒョウ</t>
    </rPh>
    <rPh sb="7" eb="8">
      <t>ナド</t>
    </rPh>
    <rPh sb="9" eb="10">
      <t>カツ</t>
    </rPh>
    <rPh sb="10" eb="11">
      <t>ヨウ</t>
    </rPh>
    <rPh sb="13" eb="15">
      <t>ゲンジョウ</t>
    </rPh>
    <rPh sb="15" eb="16">
      <t>ブン</t>
    </rPh>
    <rPh sb="16" eb="17">
      <t>サ</t>
    </rPh>
    <phoneticPr fontId="1"/>
  </si>
  <si>
    <t>施設・設備の合理化
（スペックダウン）</t>
    <rPh sb="6" eb="9">
      <t>ゴウリカ</t>
    </rPh>
    <phoneticPr fontId="1"/>
  </si>
  <si>
    <t>民間の資金・ノウハウ等の活用
（PPP/PFI等の導入等）</t>
    <rPh sb="23" eb="24">
      <t>トウ</t>
    </rPh>
    <phoneticPr fontId="1"/>
  </si>
  <si>
    <t>アセットマネジメントの充実
（施設・設備の長寿命化等
による投資の平準化）</t>
    <phoneticPr fontId="1"/>
  </si>
  <si>
    <r>
      <rPr>
        <sz val="11"/>
        <rFont val="ＭＳ Ｐ明朝"/>
        <family val="1"/>
        <charset val="128"/>
      </rPr>
      <t xml:space="preserve">*1　水道事業の広域化とは、水道法（昭和32年法律第177号）第２条の２第２項の市町村の区域を超えた広域的な水道事業者間の連携等に当たるものである。その具体的な方策としては、経営統合（事業統合及び経営の一体化をいう。以下同じ。）、浄水場等一部の施設の共同設置や事務の広域的処理等がある。
</t>
    </r>
    <r>
      <rPr>
        <sz val="11"/>
        <rFont val="ＭＳ Ｐゴシック"/>
        <family val="3"/>
        <charset val="128"/>
        <scheme val="minor"/>
      </rPr>
      <t xml:space="preserve">
</t>
    </r>
    <phoneticPr fontId="1"/>
  </si>
  <si>
    <t>①　投資の合理化、費用の見直しについての検討状況等</t>
    <rPh sb="2" eb="4">
      <t>トウシ</t>
    </rPh>
    <rPh sb="5" eb="8">
      <t>ゴウリカ</t>
    </rPh>
    <rPh sb="9" eb="11">
      <t>ヒヨウ</t>
    </rPh>
    <rPh sb="12" eb="14">
      <t>ミナオ</t>
    </rPh>
    <rPh sb="20" eb="22">
      <t>ケントウ</t>
    </rPh>
    <rPh sb="22" eb="24">
      <t>ジョウキョウ</t>
    </rPh>
    <rPh sb="24" eb="25">
      <t>ナド</t>
    </rPh>
    <phoneticPr fontId="1"/>
  </si>
  <si>
    <t>②　財源についての検討状況等</t>
    <rPh sb="2" eb="4">
      <t>ザイゲン</t>
    </rPh>
    <rPh sb="9" eb="11">
      <t>ケントウ</t>
    </rPh>
    <rPh sb="11" eb="13">
      <t>ジョウキョウ</t>
    </rPh>
    <rPh sb="13" eb="14">
      <t>ナド</t>
    </rPh>
    <phoneticPr fontId="1"/>
  </si>
  <si>
    <t xml:space="preserve">※　計画期間内に実施する主な投資の内容（施設名、時期、金額など）について、図表なども適宜用いながら、分かりやすく記載すること。
※　また、収支計画の策定に当たって反映した取組について、内容（対象施設、時期、金額など）を記載すること。
　　＜取組例＞
　　　　・民間の資金・ノウハウ等の活用に関する事項
　　　　・施設・設備の廃止・統合（ダウンサイジング）に関する事項
　　　　・施設・設備の合理化（スペックダウン）についてに関する事項
　　　　・アセットマネジメントに基づく施設・設備の長寿命化等の投資の平準化に関する事項
         ・広域化に関する事項
　　　　・防災・安全対策に関する事項
　　　　・その他
</t>
    <rPh sb="2" eb="4">
      <t>ケイカク</t>
    </rPh>
    <rPh sb="4" eb="7">
      <t>キカンナイ</t>
    </rPh>
    <rPh sb="8" eb="10">
      <t>ジッシ</t>
    </rPh>
    <rPh sb="12" eb="13">
      <t>オモ</t>
    </rPh>
    <rPh sb="14" eb="16">
      <t>トウシ</t>
    </rPh>
    <rPh sb="17" eb="19">
      <t>ナイヨウ</t>
    </rPh>
    <rPh sb="70" eb="72">
      <t>シュウシ</t>
    </rPh>
    <rPh sb="72" eb="74">
      <t>ケイカク</t>
    </rPh>
    <rPh sb="93" eb="95">
      <t>ナイヨウ</t>
    </rPh>
    <rPh sb="235" eb="236">
      <t>モト</t>
    </rPh>
    <phoneticPr fontId="1"/>
  </si>
  <si>
    <r>
      <rPr>
        <u/>
        <sz val="16"/>
        <rFont val="ＭＳ Ｐゴシック"/>
        <family val="3"/>
        <charset val="128"/>
        <scheme val="minor"/>
      </rPr>
      <t>５．経営戦略の事後検証、改定等に関する事</t>
    </r>
    <r>
      <rPr>
        <u/>
        <sz val="16"/>
        <rFont val="ＭＳ Ｐゴシック"/>
        <family val="2"/>
        <scheme val="minor"/>
      </rPr>
      <t>項</t>
    </r>
    <rPh sb="12" eb="14">
      <t>カイテイ</t>
    </rPh>
    <phoneticPr fontId="1"/>
  </si>
  <si>
    <t>※進捗管理（モニタリング）や見直し（ローリング）等の経営戦略の事後検証、改定等に関する考え方について記載すること。</t>
    <rPh sb="1" eb="3">
      <t>シンチョク</t>
    </rPh>
    <rPh sb="3" eb="5">
      <t>カンリ</t>
    </rPh>
    <rPh sb="14" eb="16">
      <t>ミナオ</t>
    </rPh>
    <rPh sb="24" eb="25">
      <t>トウ</t>
    </rPh>
    <rPh sb="26" eb="28">
      <t>ケイエイ</t>
    </rPh>
    <rPh sb="28" eb="30">
      <t>センリャク</t>
    </rPh>
    <rPh sb="31" eb="33">
      <t>ジゴ</t>
    </rPh>
    <rPh sb="33" eb="35">
      <t>ケンショウ</t>
    </rPh>
    <rPh sb="36" eb="38">
      <t>カイテイ</t>
    </rPh>
    <rPh sb="38" eb="39">
      <t>トウ</t>
    </rPh>
    <rPh sb="40" eb="41">
      <t>カン</t>
    </rPh>
    <rPh sb="43" eb="44">
      <t>カンガ</t>
    </rPh>
    <rPh sb="45" eb="46">
      <t>カタ</t>
    </rPh>
    <rPh sb="50" eb="52">
      <t>キサイ</t>
    </rPh>
    <phoneticPr fontId="1"/>
  </si>
  <si>
    <t>経営戦略の事後検証、
改定等に関する事項</t>
    <rPh sb="0" eb="2">
      <t>ケイエイ</t>
    </rPh>
    <rPh sb="2" eb="4">
      <t>センリャク</t>
    </rPh>
    <rPh sb="5" eb="7">
      <t>ジゴ</t>
    </rPh>
    <rPh sb="7" eb="9">
      <t>ケンショウ</t>
    </rPh>
    <rPh sb="11" eb="13">
      <t>カイテイ</t>
    </rPh>
    <rPh sb="13" eb="14">
      <t>トウ</t>
    </rPh>
    <rPh sb="15" eb="16">
      <t>カン</t>
    </rPh>
    <rPh sb="18" eb="20">
      <t>ジコウ</t>
    </rPh>
    <phoneticPr fontId="1"/>
  </si>
  <si>
    <t>別添１－1</t>
    <rPh sb="0" eb="2">
      <t>ベッテン</t>
    </rPh>
    <phoneticPr fontId="1"/>
  </si>
  <si>
    <t>平成21年度</t>
    <rPh sb="0" eb="2">
      <t>ヘイセイ</t>
    </rPh>
    <rPh sb="4" eb="6">
      <t>ネンド</t>
    </rPh>
    <phoneticPr fontId="1"/>
  </si>
  <si>
    <t>平成22年度</t>
    <rPh sb="0" eb="2">
      <t>ヘイセイ</t>
    </rPh>
    <rPh sb="4" eb="6">
      <t>ネンド</t>
    </rPh>
    <phoneticPr fontId="1"/>
  </si>
  <si>
    <t>平成23年度</t>
    <rPh sb="0" eb="2">
      <t>ヘイセイ</t>
    </rPh>
    <rPh sb="4" eb="6">
      <t>ネンド</t>
    </rPh>
    <phoneticPr fontId="1"/>
  </si>
  <si>
    <t>平成27年度</t>
    <rPh sb="0" eb="2">
      <t>ヘイセイ</t>
    </rPh>
    <rPh sb="4" eb="6">
      <t>ネンド</t>
    </rPh>
    <phoneticPr fontId="1"/>
  </si>
  <si>
    <t>平成28年度</t>
    <rPh sb="0" eb="2">
      <t>ヘイセイ</t>
    </rPh>
    <rPh sb="4" eb="6">
      <t>ネンド</t>
    </rPh>
    <phoneticPr fontId="1"/>
  </si>
  <si>
    <t>平成29年度</t>
    <rPh sb="0" eb="2">
      <t>ヘイセイ</t>
    </rPh>
    <rPh sb="4" eb="6">
      <t>ネンド</t>
    </rPh>
    <phoneticPr fontId="1"/>
  </si>
  <si>
    <r>
      <t>平成24年度　</t>
    </r>
    <r>
      <rPr>
        <sz val="8"/>
        <color rgb="FFFF0000"/>
        <rFont val="ＭＳ Ｐゴシック"/>
        <family val="3"/>
        <charset val="128"/>
      </rPr>
      <t>料金改定年度</t>
    </r>
    <rPh sb="0" eb="2">
      <t>ヘイセイ</t>
    </rPh>
    <rPh sb="4" eb="6">
      <t>ネンド</t>
    </rPh>
    <rPh sb="7" eb="9">
      <t>リョウキン</t>
    </rPh>
    <rPh sb="9" eb="11">
      <t>カイテイ</t>
    </rPh>
    <rPh sb="11" eb="13">
      <t>ネンド</t>
    </rPh>
    <phoneticPr fontId="1"/>
  </si>
  <si>
    <r>
      <t>平成25年度　</t>
    </r>
    <r>
      <rPr>
        <sz val="8"/>
        <color rgb="FFFF0000"/>
        <rFont val="ＭＳ Ｐゴシック"/>
        <family val="3"/>
        <charset val="128"/>
      </rPr>
      <t>料金改定年度</t>
    </r>
    <rPh sb="0" eb="2">
      <t>ヘイセイ</t>
    </rPh>
    <rPh sb="4" eb="6">
      <t>ネンド</t>
    </rPh>
    <rPh sb="7" eb="9">
      <t>リョウキン</t>
    </rPh>
    <rPh sb="9" eb="11">
      <t>カイテイ</t>
    </rPh>
    <rPh sb="11" eb="13">
      <t>ネンド</t>
    </rPh>
    <phoneticPr fontId="1"/>
  </si>
  <si>
    <r>
      <t>平成26年度　</t>
    </r>
    <r>
      <rPr>
        <sz val="8"/>
        <color rgb="FFFF0000"/>
        <rFont val="ＭＳ Ｐゴシック"/>
        <family val="3"/>
        <charset val="128"/>
      </rPr>
      <t>料金改定年度</t>
    </r>
    <rPh sb="0" eb="2">
      <t>ヘイセイ</t>
    </rPh>
    <rPh sb="4" eb="6">
      <t>ネンド</t>
    </rPh>
    <rPh sb="7" eb="9">
      <t>リョウキン</t>
    </rPh>
    <rPh sb="9" eb="11">
      <t>カイテイ</t>
    </rPh>
    <rPh sb="11" eb="13">
      <t>ネンド</t>
    </rPh>
    <phoneticPr fontId="1"/>
  </si>
  <si>
    <t>有収水量</t>
    <rPh sb="0" eb="2">
      <t>ユウシュウ</t>
    </rPh>
    <rPh sb="2" eb="4">
      <t>スイリョウ</t>
    </rPh>
    <phoneticPr fontId="1"/>
  </si>
  <si>
    <t>給水人口</t>
    <rPh sb="0" eb="2">
      <t>キュウスイ</t>
    </rPh>
    <rPh sb="2" eb="4">
      <t>ジンコウ</t>
    </rPh>
    <phoneticPr fontId="1"/>
  </si>
  <si>
    <t>平成42年度</t>
    <rPh sb="0" eb="2">
      <t>ヘイセイ</t>
    </rPh>
    <rPh sb="4" eb="6">
      <t>ネンド</t>
    </rPh>
    <phoneticPr fontId="1"/>
  </si>
  <si>
    <t>（２）</t>
    <phoneticPr fontId="6"/>
  </si>
  <si>
    <t>令和3年</t>
    <rPh sb="0" eb="2">
      <t>レイワ</t>
    </rPh>
    <rPh sb="3" eb="4">
      <t>ネン</t>
    </rPh>
    <phoneticPr fontId="1"/>
  </si>
  <si>
    <t>令和5年</t>
    <rPh sb="0" eb="2">
      <t>レイワ</t>
    </rPh>
    <rPh sb="3" eb="4">
      <t>ネン</t>
    </rPh>
    <phoneticPr fontId="1"/>
  </si>
  <si>
    <t>令和6年</t>
    <rPh sb="0" eb="2">
      <t>レイワ</t>
    </rPh>
    <rPh sb="3" eb="4">
      <t>ネン</t>
    </rPh>
    <phoneticPr fontId="1"/>
  </si>
  <si>
    <t>令和7年</t>
    <rPh sb="0" eb="2">
      <t>レイワ</t>
    </rPh>
    <rPh sb="3" eb="4">
      <t>ネン</t>
    </rPh>
    <phoneticPr fontId="1"/>
  </si>
  <si>
    <t>令和8年</t>
    <rPh sb="0" eb="2">
      <t>レイワ</t>
    </rPh>
    <rPh sb="3" eb="4">
      <t>ネン</t>
    </rPh>
    <phoneticPr fontId="1"/>
  </si>
  <si>
    <t>令和9年</t>
    <rPh sb="0" eb="2">
      <t>レイワ</t>
    </rPh>
    <rPh sb="3" eb="4">
      <t>ネン</t>
    </rPh>
    <phoneticPr fontId="1"/>
  </si>
  <si>
    <t>令和10年</t>
    <rPh sb="0" eb="2">
      <t>レイワ</t>
    </rPh>
    <rPh sb="4" eb="5">
      <t>ネン</t>
    </rPh>
    <phoneticPr fontId="1"/>
  </si>
  <si>
    <t>令和11年</t>
    <rPh sb="0" eb="2">
      <t>レイワ</t>
    </rPh>
    <rPh sb="4" eb="5">
      <t>ネン</t>
    </rPh>
    <phoneticPr fontId="1"/>
  </si>
  <si>
    <t>平成30年度（前々年度）</t>
    <rPh sb="0" eb="2">
      <t>ヘイセイ</t>
    </rPh>
    <rPh sb="4" eb="6">
      <t>ネンド</t>
    </rPh>
    <rPh sb="7" eb="8">
      <t>ゼン</t>
    </rPh>
    <rPh sb="9" eb="10">
      <t>ドシ</t>
    </rPh>
    <rPh sb="10" eb="11">
      <t>ド</t>
    </rPh>
    <phoneticPr fontId="1"/>
  </si>
  <si>
    <t>令和元年（前年度）</t>
    <rPh sb="0" eb="2">
      <t>レイワ</t>
    </rPh>
    <rPh sb="2" eb="4">
      <t>ガンネン</t>
    </rPh>
    <rPh sb="5" eb="8">
      <t>ゼンネンド</t>
    </rPh>
    <phoneticPr fontId="1"/>
  </si>
  <si>
    <t>令和2年（予算）</t>
    <rPh sb="0" eb="2">
      <t>レイワ</t>
    </rPh>
    <rPh sb="3" eb="4">
      <t>ネン</t>
    </rPh>
    <rPh sb="5" eb="7">
      <t>ヨサン</t>
    </rPh>
    <phoneticPr fontId="1"/>
  </si>
  <si>
    <r>
      <t>令和4年　</t>
    </r>
    <r>
      <rPr>
        <sz val="11"/>
        <color rgb="FFFF0000"/>
        <rFont val="ＭＳ Ｐゴシック"/>
        <family val="3"/>
        <charset val="128"/>
      </rPr>
      <t>料金改定</t>
    </r>
    <rPh sb="0" eb="2">
      <t>レイワ</t>
    </rPh>
    <rPh sb="3" eb="4">
      <t>ネン</t>
    </rPh>
    <rPh sb="5" eb="7">
      <t>リョウキン</t>
    </rPh>
    <rPh sb="7" eb="9">
      <t>カイテイ</t>
    </rPh>
    <phoneticPr fontId="1"/>
  </si>
  <si>
    <r>
      <t>令和6年　</t>
    </r>
    <r>
      <rPr>
        <sz val="11"/>
        <color rgb="FFFF0000"/>
        <rFont val="ＭＳ Ｐゴシック"/>
        <family val="3"/>
        <charset val="128"/>
      </rPr>
      <t>料金改定</t>
    </r>
    <rPh sb="0" eb="2">
      <t>レイワ</t>
    </rPh>
    <rPh sb="3" eb="4">
      <t>ネン</t>
    </rPh>
    <rPh sb="5" eb="7">
      <t>リョウキン</t>
    </rPh>
    <rPh sb="7" eb="9">
      <t>カイテイ</t>
    </rPh>
    <phoneticPr fontId="1"/>
  </si>
  <si>
    <r>
      <t>令和8年　</t>
    </r>
    <r>
      <rPr>
        <sz val="11"/>
        <color rgb="FFFF0000"/>
        <rFont val="ＭＳ Ｐゴシック"/>
        <family val="3"/>
        <charset val="128"/>
      </rPr>
      <t>料金改定</t>
    </r>
    <rPh sb="0" eb="2">
      <t>レイワ</t>
    </rPh>
    <rPh sb="3" eb="4">
      <t>ネン</t>
    </rPh>
    <rPh sb="5" eb="7">
      <t>リョウキン</t>
    </rPh>
    <rPh sb="7" eb="9">
      <t>カイテイ</t>
    </rPh>
    <phoneticPr fontId="1"/>
  </si>
  <si>
    <r>
      <t>令和10年　</t>
    </r>
    <r>
      <rPr>
        <sz val="11"/>
        <color rgb="FFFF0000"/>
        <rFont val="ＭＳ Ｐゴシック"/>
        <family val="3"/>
        <charset val="128"/>
      </rPr>
      <t>料金改定</t>
    </r>
    <rPh sb="0" eb="2">
      <t>レイワ</t>
    </rPh>
    <rPh sb="4" eb="5">
      <t>ネン</t>
    </rPh>
    <rPh sb="6" eb="8">
      <t>リョウキン</t>
    </rPh>
    <rPh sb="8" eb="10">
      <t>カイテイ</t>
    </rPh>
    <phoneticPr fontId="1"/>
  </si>
  <si>
    <t>内基準内繰入</t>
    <rPh sb="0" eb="1">
      <t>ウチ</t>
    </rPh>
    <rPh sb="1" eb="4">
      <t>キジュンナイ</t>
    </rPh>
    <rPh sb="4" eb="6">
      <t>クリイレ</t>
    </rPh>
    <phoneticPr fontId="1"/>
  </si>
  <si>
    <t>令和4年 料金改定</t>
    <rPh sb="0" eb="2">
      <t>レイワ</t>
    </rPh>
    <rPh sb="3" eb="4">
      <t>ネン</t>
    </rPh>
    <rPh sb="5" eb="7">
      <t>リョウキン</t>
    </rPh>
    <rPh sb="7" eb="9">
      <t>カイテイ</t>
    </rPh>
    <phoneticPr fontId="1"/>
  </si>
  <si>
    <t>令和9年　料金改定</t>
    <rPh sb="0" eb="2">
      <t>レイワ</t>
    </rPh>
    <rPh sb="3" eb="4">
      <t>ネン</t>
    </rPh>
    <rPh sb="5" eb="7">
      <t>リョウキン</t>
    </rPh>
    <rPh sb="7" eb="9">
      <t>カイテイ</t>
    </rPh>
    <phoneticPr fontId="1"/>
  </si>
  <si>
    <t>4,070,000円</t>
    <rPh sb="9" eb="10">
      <t>エン</t>
    </rPh>
    <phoneticPr fontId="43"/>
  </si>
  <si>
    <t>令和9年　</t>
    <rPh sb="0" eb="2">
      <t>レイワ</t>
    </rPh>
    <rPh sb="3" eb="4">
      <t>ネン</t>
    </rPh>
    <phoneticPr fontId="1"/>
  </si>
  <si>
    <t>令和4年    料金改定</t>
    <rPh sb="0" eb="2">
      <t>レイワ</t>
    </rPh>
    <rPh sb="3" eb="4">
      <t>ネン</t>
    </rPh>
    <rPh sb="8" eb="10">
      <t>リョウキン</t>
    </rPh>
    <rPh sb="10" eb="12">
      <t>カイテイ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</si>
</sst>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quot;年度&quot;"/>
    <numFmt numFmtId="177" formatCode="#,##0;&quot;△ &quot;#,##0"/>
    <numFmt numFmtId="178" formatCode="#,##0_ "/>
  </numFmts>
  <fonts count="44">
    <font>
      <sz val="11"/>
      <color theme="1"/>
      <name val="ＭＳ Ｐゴシック"/>
      <family val="2"/>
      <scheme val="minor"/>
    </font>
    <font>
      <sz val="6"/>
      <name val="ＭＳ Ｐゴシック"/>
      <family val="3"/>
      <charset val="128"/>
      <scheme val="minor"/>
    </font>
    <font>
      <sz val="12"/>
      <color theme="1"/>
      <name val="ＭＳ Ｐゴシック"/>
      <family val="2"/>
      <scheme val="minor"/>
    </font>
    <font>
      <sz val="14"/>
      <color theme="1"/>
      <name val="ＭＳ Ｐゴシック"/>
      <family val="2"/>
      <scheme val="minor"/>
    </font>
    <font>
      <sz val="14"/>
      <color theme="1"/>
      <name val="ＭＳ Ｐゴシック"/>
      <family val="3"/>
      <charset val="128"/>
      <scheme val="minor"/>
    </font>
    <font>
      <sz val="11"/>
      <name val="ＭＳ Ｐゴシック"/>
      <family val="3"/>
      <charset val="128"/>
    </font>
    <font>
      <sz val="6"/>
      <name val="ＭＳ Ｐゴシック"/>
      <family val="3"/>
      <charset val="128"/>
    </font>
    <font>
      <sz val="9"/>
      <name val="ＭＳ Ｐゴシック"/>
      <family val="3"/>
      <charset val="128"/>
    </font>
    <font>
      <sz val="10"/>
      <name val="ＭＳ Ｐゴシック"/>
      <family val="3"/>
      <charset val="128"/>
    </font>
    <font>
      <sz val="20"/>
      <color theme="1"/>
      <name val="ＭＳ Ｐゴシック"/>
      <family val="2"/>
      <scheme val="minor"/>
    </font>
    <font>
      <sz val="20"/>
      <color theme="1"/>
      <name val="ＭＳ Ｐゴシック"/>
      <family val="3"/>
      <charset val="128"/>
      <scheme val="minor"/>
    </font>
    <font>
      <sz val="12"/>
      <color theme="1"/>
      <name val="ＭＳ Ｐゴシック"/>
      <family val="3"/>
      <charset val="128"/>
      <scheme val="minor"/>
    </font>
    <font>
      <u/>
      <sz val="16"/>
      <color theme="1"/>
      <name val="ＭＳ Ｐゴシック"/>
      <family val="3"/>
      <charset val="128"/>
      <scheme val="minor"/>
    </font>
    <font>
      <sz val="11"/>
      <color theme="1"/>
      <name val="ＭＳ Ｐゴシック"/>
      <family val="3"/>
      <charset val="128"/>
      <scheme val="minor"/>
    </font>
    <font>
      <sz val="16"/>
      <color theme="1"/>
      <name val="ＭＳ Ｐゴシック"/>
      <family val="3"/>
      <charset val="128"/>
      <scheme val="minor"/>
    </font>
    <font>
      <sz val="11"/>
      <name val="ＭＳ Ｐゴシック"/>
      <family val="3"/>
      <charset val="128"/>
      <scheme val="minor"/>
    </font>
    <font>
      <sz val="11"/>
      <name val="ＭＳ Ｐゴシック"/>
      <family val="2"/>
      <scheme val="minor"/>
    </font>
    <font>
      <sz val="14"/>
      <name val="ＭＳ Ｐゴシック"/>
      <family val="2"/>
      <scheme val="minor"/>
    </font>
    <font>
      <sz val="14"/>
      <name val="ＭＳ Ｐゴシック"/>
      <family val="3"/>
      <charset val="128"/>
      <scheme val="minor"/>
    </font>
    <font>
      <sz val="12"/>
      <name val="ＭＳ Ｐゴシック"/>
      <family val="3"/>
      <charset val="128"/>
      <scheme val="minor"/>
    </font>
    <font>
      <u/>
      <sz val="16"/>
      <name val="ＭＳ Ｐゴシック"/>
      <family val="3"/>
      <charset val="128"/>
      <scheme val="minor"/>
    </font>
    <font>
      <sz val="12"/>
      <name val="ＭＳ Ｐゴシック"/>
      <family val="2"/>
      <scheme val="minor"/>
    </font>
    <font>
      <sz val="12"/>
      <name val="ＭＳ Ｐ明朝"/>
      <family val="1"/>
      <charset val="128"/>
    </font>
    <font>
      <u/>
      <sz val="16"/>
      <name val="ＭＳ Ｐゴシック"/>
      <family val="2"/>
      <scheme val="minor"/>
    </font>
    <font>
      <u/>
      <sz val="12"/>
      <name val="ＭＳ Ｐゴシック"/>
      <family val="3"/>
      <charset val="128"/>
      <scheme val="minor"/>
    </font>
    <font>
      <u/>
      <sz val="11"/>
      <name val="ＭＳ Ｐゴシック"/>
      <family val="3"/>
      <charset val="128"/>
      <scheme val="minor"/>
    </font>
    <font>
      <sz val="10"/>
      <color theme="1"/>
      <name val="ＭＳ Ｐゴシック"/>
      <family val="3"/>
      <charset val="128"/>
      <scheme val="minor"/>
    </font>
    <font>
      <sz val="11"/>
      <color theme="1"/>
      <name val="ＭＳ Ｐ明朝"/>
      <family val="1"/>
      <charset val="128"/>
    </font>
    <font>
      <sz val="10"/>
      <color theme="1"/>
      <name val="ＭＳ Ｐゴシック"/>
      <family val="2"/>
      <scheme val="minor"/>
    </font>
    <font>
      <sz val="9"/>
      <color theme="1"/>
      <name val="ＭＳ Ｐゴシック"/>
      <family val="2"/>
      <scheme val="minor"/>
    </font>
    <font>
      <sz val="9"/>
      <color theme="1"/>
      <name val="ＭＳ Ｐゴシック"/>
      <family val="3"/>
      <charset val="128"/>
      <scheme val="minor"/>
    </font>
    <font>
      <sz val="12"/>
      <color theme="1"/>
      <name val="ＭＳ Ｐ明朝"/>
      <family val="1"/>
      <charset val="128"/>
    </font>
    <font>
      <sz val="11"/>
      <color rgb="FF000000"/>
      <name val="ＭＳ Ｐゴシック"/>
      <family val="3"/>
      <charset val="128"/>
    </font>
    <font>
      <sz val="14"/>
      <name val="ＭＳ Ｐ明朝"/>
      <family val="1"/>
      <charset val="128"/>
    </font>
    <font>
      <sz val="13"/>
      <name val="ＭＳ Ｐ明朝"/>
      <family val="1"/>
      <charset val="128"/>
    </font>
    <font>
      <sz val="12"/>
      <color rgb="FFFF0000"/>
      <name val="ＭＳ Ｐ明朝"/>
      <family val="1"/>
      <charset val="128"/>
    </font>
    <font>
      <vertAlign val="superscript"/>
      <sz val="12"/>
      <color theme="1"/>
      <name val="ＭＳ Ｐゴシック"/>
      <family val="3"/>
      <charset val="128"/>
      <scheme val="minor"/>
    </font>
    <font>
      <sz val="11"/>
      <name val="ＭＳ Ｐ明朝"/>
      <family val="1"/>
      <charset val="128"/>
    </font>
    <font>
      <sz val="8"/>
      <name val="ＭＳ Ｐゴシック"/>
      <family val="3"/>
      <charset val="128"/>
    </font>
    <font>
      <sz val="8"/>
      <color rgb="FFFF0000"/>
      <name val="ＭＳ Ｐゴシック"/>
      <family val="3"/>
      <charset val="128"/>
    </font>
    <font>
      <sz val="11"/>
      <color rgb="FFFF0000"/>
      <name val="ＭＳ Ｐゴシック"/>
      <family val="3"/>
      <charset val="128"/>
    </font>
    <font>
      <sz val="11"/>
      <color rgb="FFFF0000"/>
      <name val="ＭＳ Ｐゴシック"/>
      <family val="3"/>
      <charset val="128"/>
      <scheme val="minor"/>
    </font>
    <font>
      <b/>
      <sz val="13"/>
      <color theme="3"/>
      <name val="Yu Gothic"/>
      <family val="2"/>
      <charset val="128"/>
    </font>
    <font>
      <sz val="6"/>
      <name val="Yu Gothic"/>
      <family val="2"/>
      <charset val="128"/>
    </font>
  </fonts>
  <fills count="5">
    <fill>
      <patternFill patternType="none"/>
    </fill>
    <fill>
      <patternFill patternType="gray125"/>
    </fill>
    <fill>
      <patternFill patternType="solid">
        <fgColor rgb="FFFFFFCC"/>
        <bgColor indexed="64"/>
      </patternFill>
    </fill>
    <fill>
      <patternFill patternType="solid">
        <fgColor theme="0"/>
        <bgColor indexed="64"/>
      </patternFill>
    </fill>
    <fill>
      <patternFill patternType="solid">
        <fgColor theme="3" tint="0.59999389629810485"/>
        <bgColor indexed="64"/>
      </patternFill>
    </fill>
  </fills>
  <borders count="27">
    <border>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s>
  <cellStyleXfs count="4">
    <xf numFmtId="0" fontId="0" fillId="0" borderId="0"/>
    <xf numFmtId="0" fontId="5" fillId="0" borderId="0"/>
    <xf numFmtId="38" fontId="5" fillId="0" borderId="0" applyFont="0" applyFill="0" applyBorder="0" applyAlignment="0" applyProtection="0"/>
    <xf numFmtId="9" fontId="5" fillId="0" borderId="0" applyFont="0" applyFill="0" applyBorder="0" applyAlignment="0" applyProtection="0"/>
  </cellStyleXfs>
  <cellXfs count="527">
    <xf numFmtId="0" fontId="0" fillId="0" borderId="0" xfId="0"/>
    <xf numFmtId="0" fontId="0" fillId="0" borderId="0" xfId="0" applyAlignment="1">
      <alignment horizontal="left" vertical="center"/>
    </xf>
    <xf numFmtId="0" fontId="2" fillId="0" borderId="0" xfId="0" applyFont="1" applyAlignment="1">
      <alignment horizontal="left" vertical="center"/>
    </xf>
    <xf numFmtId="0" fontId="3" fillId="0" borderId="0" xfId="0" applyFont="1" applyAlignment="1">
      <alignment horizontal="left" vertical="center"/>
    </xf>
    <xf numFmtId="0" fontId="0" fillId="0" borderId="0" xfId="0" applyBorder="1" applyAlignment="1">
      <alignment horizontal="center" vertical="center"/>
    </xf>
    <xf numFmtId="0" fontId="5" fillId="0" borderId="0" xfId="1" applyFont="1" applyFill="1" applyAlignment="1">
      <alignment vertical="center"/>
    </xf>
    <xf numFmtId="0" fontId="5" fillId="0" borderId="0" xfId="1" applyFont="1" applyFill="1" applyAlignment="1">
      <alignment horizontal="right" vertical="center"/>
    </xf>
    <xf numFmtId="176" fontId="5" fillId="0" borderId="11" xfId="1" applyNumberFormat="1" applyFont="1" applyFill="1" applyBorder="1" applyAlignment="1">
      <alignment vertical="center"/>
    </xf>
    <xf numFmtId="176" fontId="5" fillId="0" borderId="1" xfId="1" applyNumberFormat="1" applyFont="1" applyFill="1" applyBorder="1" applyAlignment="1">
      <alignment vertical="center"/>
    </xf>
    <xf numFmtId="176" fontId="5" fillId="0" borderId="1" xfId="1" applyNumberFormat="1" applyFont="1" applyFill="1" applyBorder="1" applyAlignment="1">
      <alignment horizontal="right" vertical="center"/>
    </xf>
    <xf numFmtId="176" fontId="5" fillId="0" borderId="2" xfId="1" applyNumberFormat="1" applyFont="1" applyFill="1" applyBorder="1" applyAlignment="1">
      <alignment horizontal="right" vertical="center"/>
    </xf>
    <xf numFmtId="176" fontId="5" fillId="0" borderId="12" xfId="1" applyNumberFormat="1" applyFont="1" applyFill="1" applyBorder="1" applyAlignment="1">
      <alignment horizontal="center" vertical="center"/>
    </xf>
    <xf numFmtId="176" fontId="5" fillId="0" borderId="0" xfId="1" applyNumberFormat="1" applyFont="1" applyFill="1" applyAlignment="1">
      <alignment vertical="center"/>
    </xf>
    <xf numFmtId="176" fontId="5" fillId="0" borderId="13" xfId="1" applyNumberFormat="1" applyFont="1" applyFill="1" applyBorder="1" applyAlignment="1">
      <alignment vertical="center"/>
    </xf>
    <xf numFmtId="176" fontId="5" fillId="0" borderId="14" xfId="1" applyNumberFormat="1" applyFont="1" applyFill="1" applyBorder="1" applyAlignment="1">
      <alignment vertical="center"/>
    </xf>
    <xf numFmtId="176" fontId="5" fillId="0" borderId="15" xfId="1" applyNumberFormat="1" applyFont="1" applyFill="1" applyBorder="1" applyAlignment="1">
      <alignment horizontal="right" vertical="center"/>
    </xf>
    <xf numFmtId="176" fontId="5" fillId="0" borderId="16" xfId="1" applyNumberFormat="1" applyFont="1" applyFill="1" applyBorder="1" applyAlignment="1">
      <alignment horizontal="distributed" vertical="center" justifyLastLine="1"/>
    </xf>
    <xf numFmtId="38" fontId="0" fillId="0" borderId="4" xfId="2" applyFont="1" applyFill="1" applyBorder="1" applyAlignment="1">
      <alignment horizontal="distributed" vertical="center"/>
    </xf>
    <xf numFmtId="38" fontId="0" fillId="0" borderId="5" xfId="2" applyFont="1" applyFill="1" applyBorder="1" applyAlignment="1">
      <alignment horizontal="center" vertical="center"/>
    </xf>
    <xf numFmtId="38" fontId="0" fillId="0" borderId="0" xfId="2" applyFont="1" applyFill="1" applyAlignment="1">
      <alignment vertical="center"/>
    </xf>
    <xf numFmtId="38" fontId="0" fillId="0" borderId="4" xfId="2" quotePrefix="1" applyFont="1" applyFill="1" applyBorder="1" applyAlignment="1">
      <alignment horizontal="right" vertical="center"/>
    </xf>
    <xf numFmtId="38" fontId="0" fillId="0" borderId="1" xfId="2" quotePrefix="1" applyFont="1" applyFill="1" applyBorder="1" applyAlignment="1">
      <alignment horizontal="right" vertical="center"/>
    </xf>
    <xf numFmtId="38" fontId="0" fillId="0" borderId="0" xfId="2" applyFont="1" applyFill="1" applyBorder="1" applyAlignment="1">
      <alignment vertical="center"/>
    </xf>
    <xf numFmtId="38" fontId="0" fillId="0" borderId="14" xfId="2" applyFont="1" applyFill="1" applyBorder="1" applyAlignment="1">
      <alignment vertical="center"/>
    </xf>
    <xf numFmtId="38" fontId="0" fillId="0" borderId="15" xfId="2" applyFont="1" applyFill="1" applyBorder="1" applyAlignment="1">
      <alignment vertical="center"/>
    </xf>
    <xf numFmtId="38" fontId="0" fillId="0" borderId="4" xfId="2" quotePrefix="1" applyFont="1" applyFill="1" applyBorder="1" applyAlignment="1">
      <alignment vertical="center"/>
    </xf>
    <xf numFmtId="38" fontId="0" fillId="0" borderId="4" xfId="2" applyFont="1" applyFill="1" applyBorder="1" applyAlignment="1">
      <alignment vertical="center"/>
    </xf>
    <xf numFmtId="38" fontId="0" fillId="0" borderId="2" xfId="2" applyFont="1" applyFill="1" applyBorder="1" applyAlignment="1">
      <alignment horizontal="center" vertical="center"/>
    </xf>
    <xf numFmtId="38" fontId="0" fillId="0" borderId="1" xfId="2" applyFont="1" applyFill="1" applyBorder="1" applyAlignment="1">
      <alignment horizontal="center" vertical="center"/>
    </xf>
    <xf numFmtId="38" fontId="0" fillId="0" borderId="4" xfId="2" applyFont="1" applyFill="1" applyBorder="1" applyAlignment="1">
      <alignment horizontal="center" vertical="center"/>
    </xf>
    <xf numFmtId="0" fontId="5" fillId="0" borderId="5" xfId="1" applyFont="1" applyFill="1" applyBorder="1" applyAlignment="1">
      <alignment horizontal="center" vertical="center"/>
    </xf>
    <xf numFmtId="0" fontId="5" fillId="0" borderId="0" xfId="1" applyFont="1" applyFill="1" applyAlignment="1">
      <alignment horizontal="left" vertical="center"/>
    </xf>
    <xf numFmtId="176" fontId="5" fillId="0" borderId="1" xfId="1" applyNumberFormat="1" applyFont="1" applyFill="1" applyBorder="1" applyAlignment="1">
      <alignment horizontal="left" vertical="center"/>
    </xf>
    <xf numFmtId="0" fontId="5" fillId="0" borderId="4" xfId="1" applyFont="1" applyFill="1" applyBorder="1" applyAlignment="1">
      <alignment vertical="center"/>
    </xf>
    <xf numFmtId="0" fontId="5" fillId="0" borderId="6" xfId="1" applyFont="1" applyFill="1" applyBorder="1" applyAlignment="1">
      <alignment vertical="center"/>
    </xf>
    <xf numFmtId="0" fontId="5" fillId="0" borderId="0" xfId="1" applyFont="1" applyFill="1" applyBorder="1" applyAlignment="1">
      <alignment vertical="center"/>
    </xf>
    <xf numFmtId="0" fontId="5" fillId="0" borderId="3" xfId="1" applyFont="1" applyFill="1" applyBorder="1" applyAlignment="1">
      <alignment vertical="center"/>
    </xf>
    <xf numFmtId="0" fontId="5" fillId="0" borderId="13" xfId="1" applyFont="1" applyFill="1" applyBorder="1" applyAlignment="1">
      <alignment vertical="center"/>
    </xf>
    <xf numFmtId="0" fontId="5" fillId="0" borderId="14" xfId="1" applyFont="1" applyFill="1" applyBorder="1" applyAlignment="1">
      <alignment vertical="center"/>
    </xf>
    <xf numFmtId="0" fontId="5" fillId="0" borderId="15" xfId="1" applyFont="1" applyFill="1" applyBorder="1" applyAlignment="1">
      <alignment vertical="center"/>
    </xf>
    <xf numFmtId="0" fontId="5" fillId="0" borderId="0" xfId="1" applyFont="1" applyFill="1" applyAlignment="1">
      <alignment horizontal="center" vertical="center"/>
    </xf>
    <xf numFmtId="176" fontId="5" fillId="0" borderId="11" xfId="1" applyNumberFormat="1" applyFont="1" applyFill="1" applyBorder="1" applyAlignment="1">
      <alignment horizontal="center" vertical="center"/>
    </xf>
    <xf numFmtId="176" fontId="5" fillId="0" borderId="1" xfId="1" applyNumberFormat="1" applyFont="1" applyFill="1" applyBorder="1" applyAlignment="1">
      <alignment horizontal="center" vertical="center"/>
    </xf>
    <xf numFmtId="176" fontId="5" fillId="0" borderId="13" xfId="1" applyNumberFormat="1" applyFont="1" applyFill="1" applyBorder="1" applyAlignment="1">
      <alignment horizontal="center" vertical="center"/>
    </xf>
    <xf numFmtId="176" fontId="5" fillId="0" borderId="14" xfId="1" applyNumberFormat="1" applyFont="1" applyFill="1" applyBorder="1" applyAlignment="1">
      <alignment horizontal="center" vertical="center"/>
    </xf>
    <xf numFmtId="49" fontId="5" fillId="0" borderId="7" xfId="1" quotePrefix="1" applyNumberFormat="1" applyFont="1" applyFill="1" applyBorder="1" applyAlignment="1">
      <alignment vertical="center"/>
    </xf>
    <xf numFmtId="177" fontId="0" fillId="0" borderId="8" xfId="2" applyNumberFormat="1" applyFont="1" applyFill="1" applyBorder="1" applyAlignment="1">
      <alignment horizontal="right" vertical="center"/>
    </xf>
    <xf numFmtId="49" fontId="0" fillId="0" borderId="7" xfId="2" applyNumberFormat="1" applyFont="1" applyFill="1" applyBorder="1" applyAlignment="1">
      <alignment horizontal="right" vertical="center"/>
    </xf>
    <xf numFmtId="38" fontId="0" fillId="0" borderId="4" xfId="2" applyFont="1" applyFill="1" applyBorder="1" applyAlignment="1">
      <alignment horizontal="right" vertical="center"/>
    </xf>
    <xf numFmtId="49" fontId="0" fillId="0" borderId="7" xfId="2" quotePrefix="1" applyNumberFormat="1" applyFont="1" applyFill="1" applyBorder="1" applyAlignment="1">
      <alignment horizontal="right" vertical="center"/>
    </xf>
    <xf numFmtId="49" fontId="0" fillId="0" borderId="4" xfId="2" applyNumberFormat="1" applyFont="1" applyFill="1" applyBorder="1" applyAlignment="1">
      <alignment horizontal="center" vertical="center"/>
    </xf>
    <xf numFmtId="177" fontId="5" fillId="2" borderId="8" xfId="2" applyNumberFormat="1" applyFont="1" applyFill="1" applyBorder="1" applyAlignment="1">
      <alignment horizontal="right" vertical="center"/>
    </xf>
    <xf numFmtId="49" fontId="0" fillId="0" borderId="11" xfId="2" quotePrefix="1" applyNumberFormat="1" applyFont="1" applyFill="1" applyBorder="1" applyAlignment="1">
      <alignment horizontal="right" vertical="center"/>
    </xf>
    <xf numFmtId="49" fontId="0" fillId="0" borderId="1" xfId="2" applyNumberFormat="1" applyFont="1" applyFill="1" applyBorder="1" applyAlignment="1">
      <alignment horizontal="center" vertical="center"/>
    </xf>
    <xf numFmtId="49" fontId="0" fillId="0" borderId="7" xfId="2" applyNumberFormat="1" applyFont="1" applyFill="1" applyBorder="1" applyAlignment="1">
      <alignment vertical="center"/>
    </xf>
    <xf numFmtId="49" fontId="5" fillId="0" borderId="7" xfId="1" applyNumberFormat="1" applyFont="1" applyFill="1" applyBorder="1" applyAlignment="1">
      <alignment vertical="center"/>
    </xf>
    <xf numFmtId="49" fontId="0" fillId="0" borderId="13" xfId="2" quotePrefix="1" applyNumberFormat="1" applyFont="1" applyFill="1" applyBorder="1" applyAlignment="1">
      <alignment horizontal="right" vertical="center"/>
    </xf>
    <xf numFmtId="38" fontId="0" fillId="0" borderId="14" xfId="2" quotePrefix="1" applyFont="1" applyFill="1" applyBorder="1" applyAlignment="1">
      <alignment horizontal="right" vertical="center"/>
    </xf>
    <xf numFmtId="38" fontId="0" fillId="0" borderId="14" xfId="2" applyFont="1" applyFill="1" applyBorder="1" applyAlignment="1">
      <alignment horizontal="center" vertical="center"/>
    </xf>
    <xf numFmtId="38" fontId="0" fillId="0" borderId="15" xfId="2" applyFont="1" applyFill="1" applyBorder="1" applyAlignment="1">
      <alignment horizontal="distributed" vertical="center"/>
    </xf>
    <xf numFmtId="49" fontId="0" fillId="0" borderId="13" xfId="2" applyNumberFormat="1" applyFont="1" applyFill="1" applyBorder="1" applyAlignment="1">
      <alignment vertical="center"/>
    </xf>
    <xf numFmtId="49" fontId="0" fillId="0" borderId="14" xfId="2" applyNumberFormat="1" applyFont="1" applyFill="1" applyBorder="1" applyAlignment="1">
      <alignment horizontal="right" vertical="center"/>
    </xf>
    <xf numFmtId="0" fontId="5" fillId="0" borderId="7" xfId="1" applyFont="1" applyFill="1" applyBorder="1" applyAlignment="1">
      <alignment horizontal="center" vertical="center"/>
    </xf>
    <xf numFmtId="49" fontId="0" fillId="0" borderId="4" xfId="2" applyNumberFormat="1" applyFont="1" applyFill="1" applyBorder="1" applyAlignment="1">
      <alignment vertical="center"/>
    </xf>
    <xf numFmtId="38" fontId="0" fillId="0" borderId="1" xfId="2" quotePrefix="1" applyFont="1" applyFill="1" applyBorder="1" applyAlignment="1">
      <alignment vertical="center"/>
    </xf>
    <xf numFmtId="177" fontId="5" fillId="0" borderId="12" xfId="2" applyNumberFormat="1" applyFont="1" applyFill="1" applyBorder="1" applyAlignment="1">
      <alignment horizontal="right" vertical="center"/>
    </xf>
    <xf numFmtId="49" fontId="0" fillId="0" borderId="1" xfId="2" applyNumberFormat="1" applyFont="1" applyFill="1" applyBorder="1" applyAlignment="1">
      <alignment horizontal="right" vertical="center"/>
    </xf>
    <xf numFmtId="38" fontId="0" fillId="0" borderId="1" xfId="2" applyFont="1" applyFill="1" applyBorder="1" applyAlignment="1">
      <alignment horizontal="right" vertical="center"/>
    </xf>
    <xf numFmtId="177" fontId="5" fillId="2" borderId="12" xfId="2" applyNumberFormat="1" applyFont="1" applyFill="1" applyBorder="1" applyAlignment="1">
      <alignment horizontal="right" vertical="center"/>
    </xf>
    <xf numFmtId="49" fontId="0" fillId="0" borderId="13" xfId="2" applyNumberFormat="1" applyFont="1" applyFill="1" applyBorder="1" applyAlignment="1">
      <alignment horizontal="right" vertical="center"/>
    </xf>
    <xf numFmtId="38" fontId="0" fillId="0" borderId="15" xfId="2" applyFont="1" applyFill="1" applyBorder="1" applyAlignment="1">
      <alignment horizontal="right" vertical="center"/>
    </xf>
    <xf numFmtId="177" fontId="0" fillId="0" borderId="12" xfId="2" applyNumberFormat="1" applyFont="1" applyFill="1" applyBorder="1" applyAlignment="1">
      <alignment horizontal="right" vertical="center"/>
    </xf>
    <xf numFmtId="38" fontId="0" fillId="0" borderId="14" xfId="2" applyFont="1" applyFill="1" applyBorder="1" applyAlignment="1">
      <alignment horizontal="right" vertical="center"/>
    </xf>
    <xf numFmtId="0" fontId="5" fillId="0" borderId="14" xfId="1" applyFont="1" applyFill="1" applyBorder="1" applyAlignment="1">
      <alignment horizontal="center" vertical="center" textRotation="255"/>
    </xf>
    <xf numFmtId="0" fontId="5" fillId="0" borderId="7" xfId="1" quotePrefix="1" applyFont="1" applyFill="1" applyBorder="1" applyAlignment="1">
      <alignment horizontal="center" vertical="distributed"/>
    </xf>
    <xf numFmtId="0" fontId="5" fillId="0" borderId="4" xfId="1" quotePrefix="1" applyFont="1" applyFill="1" applyBorder="1" applyAlignment="1">
      <alignment horizontal="center" vertical="distributed"/>
    </xf>
    <xf numFmtId="0" fontId="5" fillId="0" borderId="4" xfId="1" applyFont="1" applyFill="1" applyBorder="1" applyAlignment="1">
      <alignment horizontal="distributed" vertical="center"/>
    </xf>
    <xf numFmtId="0" fontId="5" fillId="0" borderId="1" xfId="1" quotePrefix="1" applyFont="1" applyFill="1" applyBorder="1" applyAlignment="1">
      <alignment horizontal="center" vertical="center"/>
    </xf>
    <xf numFmtId="0" fontId="5" fillId="0" borderId="14" xfId="1" applyFont="1" applyFill="1" applyBorder="1" applyAlignment="1">
      <alignment horizontal="center" vertical="center"/>
    </xf>
    <xf numFmtId="38" fontId="0" fillId="0" borderId="0" xfId="2" quotePrefix="1" applyFont="1" applyFill="1" applyBorder="1" applyAlignment="1">
      <alignment horizontal="center" vertical="center"/>
    </xf>
    <xf numFmtId="0" fontId="5" fillId="0" borderId="0" xfId="1" applyFont="1" applyFill="1" applyBorder="1" applyAlignment="1">
      <alignment horizontal="distributed" vertical="center"/>
    </xf>
    <xf numFmtId="38" fontId="0" fillId="0" borderId="0" xfId="2" applyFont="1" applyFill="1" applyBorder="1" applyAlignment="1">
      <alignment horizontal="center" vertical="center"/>
    </xf>
    <xf numFmtId="0" fontId="5" fillId="0" borderId="14" xfId="1" applyFont="1" applyFill="1" applyBorder="1" applyAlignment="1">
      <alignment horizontal="distributed" vertical="center"/>
    </xf>
    <xf numFmtId="38" fontId="0" fillId="0" borderId="1" xfId="2" quotePrefix="1" applyFont="1" applyFill="1" applyBorder="1" applyAlignment="1">
      <alignment horizontal="center" vertical="center"/>
    </xf>
    <xf numFmtId="38" fontId="0" fillId="0" borderId="1" xfId="2" applyFont="1" applyFill="1" applyBorder="1" applyAlignment="1">
      <alignment horizontal="distributed" vertical="center"/>
    </xf>
    <xf numFmtId="0" fontId="5" fillId="0" borderId="6" xfId="1" quotePrefix="1" applyFont="1" applyFill="1" applyBorder="1" applyAlignment="1">
      <alignment horizontal="center" vertical="distributed"/>
    </xf>
    <xf numFmtId="0" fontId="5" fillId="0" borderId="0" xfId="1" quotePrefix="1" applyFont="1" applyFill="1" applyBorder="1" applyAlignment="1">
      <alignment horizontal="center" vertical="distributed"/>
    </xf>
    <xf numFmtId="177" fontId="5" fillId="0" borderId="8" xfId="1" applyNumberFormat="1" applyFont="1" applyFill="1" applyBorder="1" applyAlignment="1">
      <alignment horizontal="right" vertical="center"/>
    </xf>
    <xf numFmtId="0" fontId="5" fillId="0" borderId="7" xfId="1" applyFont="1" applyFill="1" applyBorder="1" applyAlignment="1">
      <alignment horizontal="center" vertical="distributed"/>
    </xf>
    <xf numFmtId="0" fontId="5" fillId="0" borderId="4" xfId="1" applyFont="1" applyFill="1" applyBorder="1" applyAlignment="1">
      <alignment horizontal="center" vertical="distributed"/>
    </xf>
    <xf numFmtId="177" fontId="5" fillId="2" borderId="8" xfId="1" applyNumberFormat="1" applyFont="1" applyFill="1" applyBorder="1" applyAlignment="1">
      <alignment horizontal="right" vertical="center"/>
    </xf>
    <xf numFmtId="0" fontId="5" fillId="0" borderId="11" xfId="1" applyFont="1" applyFill="1" applyBorder="1" applyAlignment="1">
      <alignment horizontal="center" vertical="distributed"/>
    </xf>
    <xf numFmtId="0" fontId="5" fillId="0" borderId="1" xfId="1" applyFont="1" applyFill="1" applyBorder="1" applyAlignment="1">
      <alignment horizontal="center" vertical="distributed"/>
    </xf>
    <xf numFmtId="0" fontId="5" fillId="0" borderId="1" xfId="1" applyFont="1" applyFill="1" applyBorder="1" applyAlignment="1">
      <alignment vertical="center"/>
    </xf>
    <xf numFmtId="0" fontId="5" fillId="0" borderId="2" xfId="1" applyFont="1" applyFill="1" applyBorder="1" applyAlignment="1">
      <alignment horizontal="center" vertical="center"/>
    </xf>
    <xf numFmtId="177" fontId="5" fillId="2" borderId="12" xfId="1" applyNumberFormat="1" applyFont="1" applyFill="1" applyBorder="1" applyAlignment="1">
      <alignment horizontal="right" vertical="center"/>
    </xf>
    <xf numFmtId="0" fontId="5" fillId="0" borderId="7" xfId="1" applyFont="1" applyFill="1" applyBorder="1" applyAlignment="1">
      <alignment vertical="center" wrapText="1" shrinkToFit="1"/>
    </xf>
    <xf numFmtId="0" fontId="5" fillId="0" borderId="4" xfId="1" applyFont="1" applyFill="1" applyBorder="1" applyAlignment="1">
      <alignment vertical="center" shrinkToFit="1"/>
    </xf>
    <xf numFmtId="0" fontId="5" fillId="0" borderId="4" xfId="1" applyFont="1" applyFill="1" applyBorder="1" applyAlignment="1">
      <alignment horizontal="right" vertical="center"/>
    </xf>
    <xf numFmtId="0" fontId="5" fillId="0" borderId="5" xfId="1" applyFill="1" applyBorder="1" applyAlignment="1">
      <alignment horizontal="center" vertical="center"/>
    </xf>
    <xf numFmtId="0" fontId="5" fillId="0" borderId="13" xfId="1" applyFont="1" applyFill="1" applyBorder="1" applyAlignment="1">
      <alignment vertical="center" wrapText="1" shrinkToFit="1"/>
    </xf>
    <xf numFmtId="0" fontId="5" fillId="0" borderId="14" xfId="1" applyFont="1" applyFill="1" applyBorder="1" applyAlignment="1">
      <alignment vertical="center" shrinkToFit="1"/>
    </xf>
    <xf numFmtId="0" fontId="5" fillId="0" borderId="14" xfId="1" applyFont="1" applyFill="1" applyBorder="1" applyAlignment="1">
      <alignment horizontal="right" vertical="center"/>
    </xf>
    <xf numFmtId="0" fontId="5" fillId="0" borderId="15" xfId="1" applyFill="1" applyBorder="1" applyAlignment="1">
      <alignment horizontal="center" vertical="center"/>
    </xf>
    <xf numFmtId="177" fontId="5" fillId="2" borderId="16" xfId="1" applyNumberFormat="1" applyFont="1" applyFill="1" applyBorder="1" applyAlignment="1">
      <alignment horizontal="right" vertical="center"/>
    </xf>
    <xf numFmtId="0" fontId="5" fillId="0" borderId="2" xfId="1" applyFont="1" applyFill="1" applyBorder="1" applyAlignment="1">
      <alignment vertical="center"/>
    </xf>
    <xf numFmtId="176" fontId="5" fillId="0" borderId="14" xfId="1" applyNumberFormat="1" applyFont="1" applyFill="1" applyBorder="1" applyAlignment="1">
      <alignment horizontal="right" vertical="center"/>
    </xf>
    <xf numFmtId="0" fontId="5" fillId="0" borderId="11" xfId="1" applyFont="1" applyFill="1" applyBorder="1" applyAlignment="1">
      <alignment vertical="center"/>
    </xf>
    <xf numFmtId="0" fontId="5" fillId="0" borderId="5" xfId="1" applyFont="1" applyFill="1" applyBorder="1" applyAlignment="1">
      <alignment vertical="center"/>
    </xf>
    <xf numFmtId="177" fontId="5" fillId="0" borderId="16" xfId="1" applyNumberFormat="1" applyFont="1" applyFill="1" applyBorder="1" applyAlignment="1">
      <alignment horizontal="right" vertical="center" justifyLastLine="1"/>
    </xf>
    <xf numFmtId="0" fontId="5" fillId="0" borderId="0" xfId="1" applyFont="1" applyFill="1" applyBorder="1" applyAlignment="1">
      <alignment horizontal="left" vertical="center"/>
    </xf>
    <xf numFmtId="0" fontId="5" fillId="0" borderId="14" xfId="1" applyFont="1" applyFill="1" applyBorder="1" applyAlignment="1">
      <alignment horizontal="left" vertical="center"/>
    </xf>
    <xf numFmtId="0" fontId="5" fillId="0" borderId="7" xfId="1" applyFont="1" applyFill="1" applyBorder="1" applyAlignment="1">
      <alignment vertical="center"/>
    </xf>
    <xf numFmtId="0" fontId="3" fillId="0" borderId="0" xfId="0" quotePrefix="1" applyFont="1" applyAlignment="1">
      <alignment horizontal="center" vertical="center"/>
    </xf>
    <xf numFmtId="0" fontId="12" fillId="0" borderId="0" xfId="0" applyFont="1" applyAlignment="1">
      <alignment horizontal="left" vertical="center"/>
    </xf>
    <xf numFmtId="0" fontId="3" fillId="0" borderId="0" xfId="0" applyFont="1" applyBorder="1" applyAlignment="1">
      <alignment vertical="center"/>
    </xf>
    <xf numFmtId="0" fontId="0" fillId="0" borderId="0" xfId="0" applyAlignment="1">
      <alignment horizontal="left" vertical="center" wrapText="1"/>
    </xf>
    <xf numFmtId="0" fontId="4" fillId="0" borderId="0" xfId="0" applyFont="1" applyBorder="1" applyAlignment="1">
      <alignment horizontal="distributed" vertical="center" justifyLastLine="1"/>
    </xf>
    <xf numFmtId="0" fontId="0" fillId="0" borderId="0" xfId="0" applyBorder="1" applyAlignment="1">
      <alignment horizontal="center" vertical="center" wrapText="1"/>
    </xf>
    <xf numFmtId="0" fontId="11" fillId="0" borderId="0" xfId="0" applyFont="1" applyBorder="1" applyAlignment="1">
      <alignment horizontal="left" vertical="center" wrapText="1"/>
    </xf>
    <xf numFmtId="0" fontId="0" fillId="0" borderId="0" xfId="0" applyFont="1" applyAlignment="1">
      <alignment horizontal="left" vertical="center"/>
    </xf>
    <xf numFmtId="0" fontId="16" fillId="0" borderId="0" xfId="0" applyFont="1" applyBorder="1" applyAlignment="1">
      <alignment horizontal="center" vertical="center"/>
    </xf>
    <xf numFmtId="0" fontId="17" fillId="0" borderId="0" xfId="0" quotePrefix="1" applyFont="1" applyAlignment="1">
      <alignment horizontal="center" vertical="center"/>
    </xf>
    <xf numFmtId="0" fontId="18" fillId="0" borderId="0" xfId="0" applyFont="1" applyAlignment="1">
      <alignment vertical="center"/>
    </xf>
    <xf numFmtId="0" fontId="19" fillId="0" borderId="0" xfId="0" applyFont="1" applyAlignment="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8" fillId="0" borderId="0" xfId="0" applyFont="1" applyBorder="1" applyAlignment="1">
      <alignment horizontal="distributed" vertical="center" wrapText="1" justifyLastLine="1"/>
    </xf>
    <xf numFmtId="0" fontId="17" fillId="0" borderId="0" xfId="0" applyFont="1" applyBorder="1" applyAlignment="1">
      <alignment horizontal="center" vertical="center" wrapText="1" justifyLastLine="1"/>
    </xf>
    <xf numFmtId="0" fontId="20" fillId="0" borderId="0" xfId="0" applyFont="1" applyAlignment="1">
      <alignment horizontal="left" vertical="center"/>
    </xf>
    <xf numFmtId="0" fontId="21" fillId="0" borderId="0" xfId="0" applyFont="1" applyAlignment="1">
      <alignment horizontal="left" vertical="center"/>
    </xf>
    <xf numFmtId="0" fontId="16" fillId="0" borderId="0" xfId="0" quotePrefix="1" applyFont="1" applyAlignment="1">
      <alignment horizontal="center" vertical="center"/>
    </xf>
    <xf numFmtId="0" fontId="16" fillId="0" borderId="0" xfId="0" applyFont="1" applyAlignment="1">
      <alignment horizontal="center" vertical="center"/>
    </xf>
    <xf numFmtId="0" fontId="17" fillId="0" borderId="0" xfId="0" quotePrefix="1" applyFont="1" applyAlignment="1">
      <alignment horizontal="left" vertical="center"/>
    </xf>
    <xf numFmtId="0" fontId="17" fillId="0" borderId="0" xfId="0" applyFont="1" applyAlignment="1">
      <alignment horizontal="left" vertical="center"/>
    </xf>
    <xf numFmtId="0" fontId="17" fillId="0" borderId="0" xfId="0" applyFont="1" applyAlignment="1">
      <alignment horizontal="distributed" vertical="center"/>
    </xf>
    <xf numFmtId="0" fontId="18" fillId="0" borderId="0" xfId="0" applyFont="1" applyAlignment="1">
      <alignment horizontal="distributed" vertical="center"/>
    </xf>
    <xf numFmtId="0" fontId="22" fillId="0" borderId="0" xfId="0" applyFont="1" applyBorder="1" applyAlignment="1">
      <alignment vertical="center" wrapText="1"/>
    </xf>
    <xf numFmtId="0" fontId="16" fillId="0" borderId="0" xfId="0" quotePrefix="1" applyFont="1" applyBorder="1" applyAlignment="1">
      <alignment horizontal="left" vertical="center"/>
    </xf>
    <xf numFmtId="0" fontId="15" fillId="0" borderId="0" xfId="0" quotePrefix="1" applyFont="1" applyBorder="1" applyAlignment="1">
      <alignment horizontal="left" vertical="center"/>
    </xf>
    <xf numFmtId="0" fontId="17" fillId="0" borderId="0" xfId="0" applyFont="1" applyBorder="1" applyAlignment="1">
      <alignment vertical="center"/>
    </xf>
    <xf numFmtId="0" fontId="18" fillId="0" borderId="0" xfId="0" applyFont="1" applyBorder="1" applyAlignment="1">
      <alignment vertical="center" justifyLastLine="1"/>
    </xf>
    <xf numFmtId="0" fontId="16" fillId="0" borderId="0" xfId="0" applyFont="1" applyBorder="1" applyAlignment="1">
      <alignment vertical="center"/>
    </xf>
    <xf numFmtId="0" fontId="19" fillId="0" borderId="0" xfId="0" applyFont="1" applyBorder="1" applyAlignment="1">
      <alignment vertical="center"/>
    </xf>
    <xf numFmtId="0" fontId="15" fillId="0" borderId="0" xfId="0" applyFont="1" applyBorder="1" applyAlignment="1">
      <alignment horizontal="left" vertical="distributed" wrapText="1"/>
    </xf>
    <xf numFmtId="0" fontId="15" fillId="0" borderId="0" xfId="0" applyFont="1" applyBorder="1" applyAlignment="1">
      <alignment vertical="center" wrapText="1" justifyLastLine="1"/>
    </xf>
    <xf numFmtId="0" fontId="20" fillId="0" borderId="0" xfId="0" applyFont="1" applyBorder="1" applyAlignment="1">
      <alignment vertical="center"/>
    </xf>
    <xf numFmtId="0" fontId="24" fillId="0" borderId="0" xfId="0" applyFont="1" applyBorder="1" applyAlignment="1">
      <alignment vertical="center"/>
    </xf>
    <xf numFmtId="0" fontId="25" fillId="0" borderId="0" xfId="0" applyFont="1" applyAlignment="1">
      <alignment horizontal="left" vertical="center"/>
    </xf>
    <xf numFmtId="0" fontId="21" fillId="0" borderId="0" xfId="0" applyFont="1" applyBorder="1" applyAlignment="1">
      <alignment horizontal="center" vertical="center"/>
    </xf>
    <xf numFmtId="0" fontId="4" fillId="0" borderId="0" xfId="0" applyFont="1" applyBorder="1" applyAlignment="1">
      <alignment horizontal="distributed" vertical="center" justifyLastLine="1"/>
    </xf>
    <xf numFmtId="0" fontId="13" fillId="0" borderId="0" xfId="0" applyFont="1" applyFill="1" applyBorder="1" applyAlignment="1">
      <alignment horizontal="left" vertical="distributed" wrapText="1"/>
    </xf>
    <xf numFmtId="0" fontId="0" fillId="0" borderId="0" xfId="0" applyBorder="1" applyAlignment="1">
      <alignment horizontal="left" vertical="center"/>
    </xf>
    <xf numFmtId="0" fontId="4" fillId="0" borderId="0" xfId="0" applyFont="1" applyBorder="1" applyAlignment="1">
      <alignment horizontal="distributed" vertical="distributed" indent="2"/>
    </xf>
    <xf numFmtId="0" fontId="0" fillId="0" borderId="14" xfId="0" applyBorder="1" applyAlignment="1">
      <alignment horizontal="center" vertical="center"/>
    </xf>
    <xf numFmtId="0" fontId="3" fillId="0" borderId="14" xfId="0" applyFont="1" applyBorder="1" applyAlignment="1">
      <alignment horizontal="center" vertical="center"/>
    </xf>
    <xf numFmtId="0" fontId="4" fillId="0" borderId="0" xfId="0" applyFont="1" applyBorder="1" applyAlignment="1">
      <alignment vertical="center" justifyLastLine="1"/>
    </xf>
    <xf numFmtId="0" fontId="4" fillId="0" borderId="0" xfId="0" applyFont="1" applyBorder="1" applyAlignment="1">
      <alignment horizontal="center" vertical="center" justifyLastLine="1"/>
    </xf>
    <xf numFmtId="0" fontId="4" fillId="0" borderId="0" xfId="0" applyFont="1" applyBorder="1" applyAlignment="1">
      <alignment horizontal="left" vertical="center" justifyLastLine="1"/>
    </xf>
    <xf numFmtId="0" fontId="15" fillId="0" borderId="0" xfId="0" applyFont="1" applyBorder="1" applyAlignment="1">
      <alignment vertical="distributed" wrapText="1"/>
    </xf>
    <xf numFmtId="0" fontId="3" fillId="0" borderId="0" xfId="0" quotePrefix="1" applyFont="1" applyBorder="1" applyAlignment="1">
      <alignment horizontal="center" vertical="center"/>
    </xf>
    <xf numFmtId="0" fontId="0" fillId="0" borderId="0" xfId="0" applyBorder="1" applyAlignment="1">
      <alignment vertical="center"/>
    </xf>
    <xf numFmtId="0" fontId="0" fillId="0" borderId="1" xfId="0" applyBorder="1" applyAlignment="1">
      <alignment horizontal="center" vertical="center"/>
    </xf>
    <xf numFmtId="0" fontId="4" fillId="0" borderId="0" xfId="0" applyFont="1" applyBorder="1" applyAlignment="1">
      <alignment vertical="center" wrapText="1" justifyLastLine="1"/>
    </xf>
    <xf numFmtId="0" fontId="3" fillId="0" borderId="0" xfId="0" applyFont="1" applyBorder="1" applyAlignment="1">
      <alignment vertical="center" wrapText="1" justifyLastLine="1"/>
    </xf>
    <xf numFmtId="0" fontId="3" fillId="0" borderId="5" xfId="0" applyFont="1" applyBorder="1" applyAlignment="1">
      <alignment horizontal="center" vertical="center" wrapText="1"/>
    </xf>
    <xf numFmtId="0" fontId="23" fillId="0" borderId="0" xfId="0" quotePrefix="1" applyFont="1" applyAlignment="1">
      <alignment vertical="center"/>
    </xf>
    <xf numFmtId="0" fontId="3" fillId="0" borderId="0" xfId="0" applyFont="1" applyAlignment="1">
      <alignment horizontal="left" vertical="center"/>
    </xf>
    <xf numFmtId="0" fontId="30" fillId="0" borderId="0" xfId="0" applyFont="1" applyAlignment="1">
      <alignment horizontal="center" vertical="center" wrapText="1"/>
    </xf>
    <xf numFmtId="0" fontId="3" fillId="0" borderId="14" xfId="0" applyFont="1" applyBorder="1" applyAlignment="1">
      <alignment vertical="center"/>
    </xf>
    <xf numFmtId="0" fontId="22" fillId="0" borderId="0" xfId="0" applyFont="1" applyAlignment="1">
      <alignment vertical="center" wrapText="1"/>
    </xf>
    <xf numFmtId="0" fontId="22" fillId="0" borderId="0" xfId="0" quotePrefix="1" applyFont="1" applyAlignment="1">
      <alignment vertical="top" wrapText="1"/>
    </xf>
    <xf numFmtId="0" fontId="18" fillId="0" borderId="0" xfId="0" applyFont="1" applyAlignment="1">
      <alignment horizontal="left" vertical="center"/>
    </xf>
    <xf numFmtId="0" fontId="0" fillId="0" borderId="0" xfId="0" applyBorder="1" applyAlignment="1">
      <alignment horizontal="center" vertical="center" wrapText="1"/>
    </xf>
    <xf numFmtId="0" fontId="17" fillId="0" borderId="0" xfId="0" quotePrefix="1" applyFont="1" applyFill="1" applyAlignment="1">
      <alignment horizontal="left" vertical="center"/>
    </xf>
    <xf numFmtId="0" fontId="18" fillId="0" borderId="0" xfId="0" applyFont="1" applyFill="1" applyAlignment="1">
      <alignment vertical="center"/>
    </xf>
    <xf numFmtId="0" fontId="18" fillId="0" borderId="0" xfId="0" applyFont="1" applyFill="1" applyAlignment="1">
      <alignment horizontal="left" vertical="center"/>
    </xf>
    <xf numFmtId="0" fontId="0" fillId="0" borderId="0" xfId="0" applyBorder="1" applyAlignment="1">
      <alignment horizontal="center" vertical="center" wrapText="1"/>
    </xf>
    <xf numFmtId="0" fontId="9" fillId="0" borderId="0" xfId="0" applyFont="1" applyAlignment="1">
      <alignment horizontal="center" vertical="center"/>
    </xf>
    <xf numFmtId="0" fontId="10" fillId="0" borderId="0" xfId="0" applyFont="1" applyAlignment="1">
      <alignment horizontal="center" vertical="center"/>
    </xf>
    <xf numFmtId="0" fontId="4" fillId="0" borderId="14" xfId="0" applyFont="1" applyBorder="1" applyAlignment="1">
      <alignment horizontal="center" vertical="center"/>
    </xf>
    <xf numFmtId="0" fontId="3" fillId="0" borderId="0" xfId="0" applyFont="1" applyBorder="1" applyAlignment="1">
      <alignment horizontal="center" vertical="center" wrapText="1"/>
    </xf>
    <xf numFmtId="0" fontId="34" fillId="0" borderId="0" xfId="0" applyFont="1" applyAlignment="1">
      <alignment horizontal="right" vertical="center"/>
    </xf>
    <xf numFmtId="0" fontId="18" fillId="0" borderId="1" xfId="0" applyFont="1" applyBorder="1" applyAlignment="1">
      <alignment horizontal="distributed" vertical="distributed"/>
    </xf>
    <xf numFmtId="0" fontId="33" fillId="0" borderId="0" xfId="0" applyFont="1" applyBorder="1" applyAlignment="1">
      <alignment horizontal="center" vertical="center"/>
    </xf>
    <xf numFmtId="0" fontId="18" fillId="0" borderId="0" xfId="0" applyFont="1" applyBorder="1" applyAlignment="1">
      <alignment horizontal="distributed" vertical="distributed"/>
    </xf>
    <xf numFmtId="0" fontId="33" fillId="0" borderId="0" xfId="0" applyFont="1" applyBorder="1" applyAlignment="1">
      <alignment vertical="center"/>
    </xf>
    <xf numFmtId="0" fontId="2" fillId="0" borderId="5" xfId="0" applyFont="1" applyBorder="1" applyAlignment="1">
      <alignment horizontal="center" vertical="center" wrapText="1"/>
    </xf>
    <xf numFmtId="0" fontId="0" fillId="0" borderId="0" xfId="0" applyBorder="1" applyAlignment="1">
      <alignment horizontal="center" vertical="center" wrapText="1"/>
    </xf>
    <xf numFmtId="0" fontId="11" fillId="0" borderId="0" xfId="0" quotePrefix="1" applyFont="1" applyBorder="1" applyAlignment="1">
      <alignment vertical="top" wrapText="1"/>
    </xf>
    <xf numFmtId="0" fontId="31" fillId="0" borderId="0" xfId="0" quotePrefix="1" applyFont="1" applyBorder="1" applyAlignment="1">
      <alignment vertical="top" wrapText="1"/>
    </xf>
    <xf numFmtId="0" fontId="11" fillId="0" borderId="0" xfId="0" applyFont="1" applyBorder="1" applyAlignment="1">
      <alignment horizontal="left" vertical="top" justifyLastLine="1"/>
    </xf>
    <xf numFmtId="0" fontId="14" fillId="0" borderId="0" xfId="0" applyFont="1" applyBorder="1" applyAlignment="1">
      <alignment horizontal="left" vertical="center" justifyLastLine="1"/>
    </xf>
    <xf numFmtId="0" fontId="11" fillId="0" borderId="8" xfId="0" applyFont="1" applyBorder="1" applyAlignment="1">
      <alignment horizontal="left" vertical="top" justifyLastLine="1"/>
    </xf>
    <xf numFmtId="0" fontId="11" fillId="0" borderId="8" xfId="0" applyFont="1" applyBorder="1" applyAlignment="1">
      <alignment horizontal="center" vertical="center" justifyLastLine="1"/>
    </xf>
    <xf numFmtId="0" fontId="4" fillId="0" borderId="0" xfId="0" applyFont="1" applyBorder="1" applyAlignment="1">
      <alignment horizontal="left" vertical="center"/>
    </xf>
    <xf numFmtId="0" fontId="4" fillId="0" borderId="0" xfId="0" applyFont="1" applyBorder="1" applyAlignment="1">
      <alignment horizontal="center" vertical="center"/>
    </xf>
    <xf numFmtId="0" fontId="0" fillId="0" borderId="0" xfId="0" applyAlignment="1">
      <alignment horizontal="center" vertical="center" wrapText="1"/>
    </xf>
    <xf numFmtId="0" fontId="31" fillId="0" borderId="0" xfId="0" quotePrefix="1" applyFont="1" applyBorder="1" applyAlignment="1">
      <alignment horizontal="left" vertical="top" wrapText="1"/>
    </xf>
    <xf numFmtId="0" fontId="13" fillId="0" borderId="8" xfId="0" applyFont="1" applyBorder="1" applyAlignment="1">
      <alignment horizontal="right" vertical="center" justifyLastLine="1"/>
    </xf>
    <xf numFmtId="0" fontId="0" fillId="0" borderId="0" xfId="0" applyAlignment="1">
      <alignment horizontal="center" vertical="center" wrapText="1"/>
    </xf>
    <xf numFmtId="0" fontId="3" fillId="0" borderId="0" xfId="0" applyFont="1" applyAlignment="1">
      <alignment horizontal="left" vertical="center"/>
    </xf>
    <xf numFmtId="0" fontId="31" fillId="0" borderId="0" xfId="0" quotePrefix="1" applyFont="1" applyBorder="1" applyAlignment="1">
      <alignment horizontal="left" vertical="top" wrapText="1"/>
    </xf>
    <xf numFmtId="0" fontId="0" fillId="0" borderId="0" xfId="0" applyBorder="1" applyAlignment="1">
      <alignment horizontal="center" vertical="center" wrapText="1"/>
    </xf>
    <xf numFmtId="0" fontId="0" fillId="3" borderId="0" xfId="0" applyFill="1" applyAlignment="1">
      <alignment horizontal="left" vertical="center"/>
    </xf>
    <xf numFmtId="0" fontId="0" fillId="3" borderId="0" xfId="0" applyFont="1" applyFill="1" applyAlignment="1">
      <alignment horizontal="left" vertical="center"/>
    </xf>
    <xf numFmtId="0" fontId="2" fillId="3" borderId="0" xfId="0" applyFont="1" applyFill="1" applyAlignment="1">
      <alignment horizontal="left" vertical="center"/>
    </xf>
    <xf numFmtId="0" fontId="0" fillId="3" borderId="0" xfId="0" applyFill="1" applyAlignment="1">
      <alignment horizontal="center" vertical="center" wrapText="1"/>
    </xf>
    <xf numFmtId="0" fontId="0" fillId="3" borderId="0" xfId="0" applyFill="1" applyAlignment="1">
      <alignment horizontal="left" vertical="center" wrapText="1"/>
    </xf>
    <xf numFmtId="0" fontId="4" fillId="3" borderId="0" xfId="0" applyFont="1" applyFill="1" applyAlignment="1">
      <alignment horizontal="left" vertical="center"/>
    </xf>
    <xf numFmtId="0" fontId="29" fillId="3" borderId="0" xfId="0" applyFont="1" applyFill="1" applyAlignment="1">
      <alignment horizontal="center" vertical="center" wrapText="1"/>
    </xf>
    <xf numFmtId="0" fontId="0" fillId="0" borderId="6" xfId="0" applyBorder="1" applyAlignment="1">
      <alignment horizontal="center" vertical="center" wrapText="1"/>
    </xf>
    <xf numFmtId="0" fontId="11" fillId="0" borderId="8" xfId="0" applyFont="1" applyBorder="1" applyAlignment="1">
      <alignment horizontal="distributed" vertical="center" justifyLastLine="1"/>
    </xf>
    <xf numFmtId="0" fontId="11" fillId="0" borderId="3" xfId="0" applyFont="1" applyBorder="1" applyAlignment="1">
      <alignment horizontal="left" vertical="top" justifyLastLine="1"/>
    </xf>
    <xf numFmtId="0" fontId="11" fillId="0" borderId="3" xfId="0" applyFont="1" applyBorder="1" applyAlignment="1">
      <alignment horizontal="center" vertical="center" justifyLastLine="1"/>
    </xf>
    <xf numFmtId="0" fontId="0" fillId="0" borderId="0" xfId="0" applyAlignment="1">
      <alignment horizontal="center" vertical="center" wrapText="1"/>
    </xf>
    <xf numFmtId="38" fontId="0" fillId="0" borderId="4" xfId="2" applyFont="1" applyFill="1" applyBorder="1" applyAlignment="1">
      <alignment horizontal="distributed" vertical="center"/>
    </xf>
    <xf numFmtId="177" fontId="5" fillId="2" borderId="12" xfId="2" applyNumberFormat="1" applyFont="1" applyFill="1" applyBorder="1" applyAlignment="1">
      <alignment horizontal="right" vertical="center"/>
    </xf>
    <xf numFmtId="177" fontId="5" fillId="4" borderId="8" xfId="2" applyNumberFormat="1" applyFont="1" applyFill="1" applyBorder="1" applyAlignment="1">
      <alignment horizontal="right" vertical="center"/>
    </xf>
    <xf numFmtId="177" fontId="40" fillId="2" borderId="8" xfId="2" applyNumberFormat="1" applyFont="1" applyFill="1" applyBorder="1" applyAlignment="1">
      <alignment horizontal="right" vertical="center"/>
    </xf>
    <xf numFmtId="177" fontId="40" fillId="2" borderId="12" xfId="2" applyNumberFormat="1" applyFont="1" applyFill="1" applyBorder="1" applyAlignment="1">
      <alignment horizontal="right" vertical="center"/>
    </xf>
    <xf numFmtId="177" fontId="0" fillId="2" borderId="8" xfId="2" applyNumberFormat="1" applyFont="1" applyFill="1" applyBorder="1" applyAlignment="1">
      <alignment horizontal="right" vertical="center"/>
    </xf>
    <xf numFmtId="178" fontId="0" fillId="0" borderId="12" xfId="2" applyNumberFormat="1" applyFont="1" applyFill="1" applyBorder="1" applyAlignment="1">
      <alignment horizontal="right" vertical="center"/>
    </xf>
    <xf numFmtId="178" fontId="0" fillId="0" borderId="8" xfId="2" applyNumberFormat="1" applyFont="1" applyFill="1" applyBorder="1" applyAlignment="1">
      <alignment horizontal="right" vertical="center"/>
    </xf>
    <xf numFmtId="177" fontId="41" fillId="2" borderId="8" xfId="2" applyNumberFormat="1" applyFont="1" applyFill="1" applyBorder="1" applyAlignment="1">
      <alignment horizontal="right" vertical="center"/>
    </xf>
    <xf numFmtId="38" fontId="0" fillId="0" borderId="4" xfId="2" applyFont="1" applyFill="1" applyBorder="1" applyAlignment="1">
      <alignment horizontal="center" vertical="center"/>
    </xf>
    <xf numFmtId="38" fontId="0" fillId="0" borderId="5" xfId="2" applyFont="1" applyFill="1" applyBorder="1" applyAlignment="1">
      <alignment horizontal="center" vertical="center"/>
    </xf>
    <xf numFmtId="38" fontId="0" fillId="0" borderId="4" xfId="2" applyFont="1" applyFill="1" applyBorder="1" applyAlignment="1">
      <alignment horizontal="right" vertical="center"/>
    </xf>
    <xf numFmtId="38" fontId="0" fillId="0" borderId="4" xfId="2" applyFont="1" applyFill="1" applyBorder="1" applyAlignment="1">
      <alignment horizontal="distributed" vertical="center"/>
    </xf>
    <xf numFmtId="176" fontId="5" fillId="0" borderId="12" xfId="1" applyNumberFormat="1" applyFont="1" applyFill="1" applyBorder="1" applyAlignment="1">
      <alignment horizontal="center" vertical="center"/>
    </xf>
    <xf numFmtId="38" fontId="0" fillId="0" borderId="1" xfId="2" applyFont="1" applyFill="1" applyBorder="1" applyAlignment="1">
      <alignment horizontal="distributed" vertical="center"/>
    </xf>
    <xf numFmtId="0" fontId="5" fillId="0" borderId="4" xfId="1" applyFont="1" applyFill="1" applyBorder="1" applyAlignment="1">
      <alignment vertical="center"/>
    </xf>
    <xf numFmtId="0" fontId="5" fillId="0" borderId="5" xfId="1" applyFont="1" applyFill="1" applyBorder="1" applyAlignment="1">
      <alignment vertical="center"/>
    </xf>
    <xf numFmtId="38" fontId="0" fillId="0" borderId="1" xfId="2" applyFont="1" applyFill="1" applyBorder="1" applyAlignment="1">
      <alignment horizontal="center" vertical="center"/>
    </xf>
    <xf numFmtId="38" fontId="0" fillId="0" borderId="14" xfId="2" applyFont="1" applyFill="1" applyBorder="1" applyAlignment="1">
      <alignment horizontal="center" vertical="center"/>
    </xf>
    <xf numFmtId="38" fontId="0" fillId="0" borderId="15" xfId="2" applyFont="1" applyFill="1" applyBorder="1" applyAlignment="1">
      <alignment vertical="center"/>
    </xf>
    <xf numFmtId="0" fontId="5" fillId="0" borderId="4" xfId="1" applyFont="1" applyFill="1" applyBorder="1" applyAlignment="1">
      <alignment horizontal="distributed" vertical="center"/>
    </xf>
    <xf numFmtId="0" fontId="5" fillId="0" borderId="4" xfId="1" applyFont="1" applyFill="1" applyBorder="1" applyAlignment="1">
      <alignment horizontal="right" vertical="center"/>
    </xf>
    <xf numFmtId="0" fontId="5" fillId="0" borderId="14" xfId="1" applyFont="1" applyFill="1" applyBorder="1" applyAlignment="1">
      <alignment horizontal="distributed" vertical="center"/>
    </xf>
    <xf numFmtId="177" fontId="5" fillId="2" borderId="12" xfId="2" applyNumberFormat="1" applyFont="1" applyFill="1" applyBorder="1" applyAlignment="1">
      <alignment horizontal="right" vertical="center"/>
    </xf>
    <xf numFmtId="0" fontId="5" fillId="0" borderId="0" xfId="1" applyFont="1" applyFill="1" applyBorder="1" applyAlignment="1">
      <alignment horizontal="distributed" vertical="center"/>
    </xf>
    <xf numFmtId="38" fontId="0" fillId="0" borderId="0" xfId="2" applyFont="1" applyFill="1" applyBorder="1" applyAlignment="1">
      <alignment horizontal="center" vertical="center"/>
    </xf>
    <xf numFmtId="38" fontId="0" fillId="0" borderId="1" xfId="2" quotePrefix="1" applyFont="1" applyFill="1" applyBorder="1" applyAlignment="1">
      <alignment horizontal="center" vertical="center"/>
    </xf>
    <xf numFmtId="0" fontId="5" fillId="0" borderId="2" xfId="1" applyFont="1" applyFill="1" applyBorder="1" applyAlignment="1">
      <alignment horizontal="center" vertical="center"/>
    </xf>
    <xf numFmtId="177" fontId="5" fillId="2" borderId="12" xfId="1" applyNumberFormat="1" applyFont="1" applyFill="1" applyBorder="1" applyAlignment="1">
      <alignment horizontal="right" vertical="center"/>
    </xf>
    <xf numFmtId="177" fontId="5" fillId="2" borderId="16" xfId="1" applyNumberFormat="1" applyFont="1" applyFill="1" applyBorder="1" applyAlignment="1">
      <alignment horizontal="right" vertical="center"/>
    </xf>
    <xf numFmtId="177" fontId="42" fillId="2" borderId="8" xfId="2" applyNumberFormat="1" applyFont="1" applyFill="1" applyBorder="1" applyAlignment="1">
      <alignment horizontal="right" vertical="center"/>
    </xf>
    <xf numFmtId="0" fontId="5" fillId="0" borderId="4" xfId="1" applyFont="1" applyFill="1" applyBorder="1" applyAlignment="1">
      <alignment vertical="center"/>
    </xf>
    <xf numFmtId="38" fontId="0" fillId="0" borderId="4" xfId="2" applyFont="1" applyFill="1" applyBorder="1" applyAlignment="1">
      <alignment horizontal="distributed" vertical="center"/>
    </xf>
    <xf numFmtId="0" fontId="5" fillId="0" borderId="4" xfId="1" applyFont="1" applyFill="1" applyBorder="1" applyAlignment="1">
      <alignment horizontal="distributed" vertical="center"/>
    </xf>
    <xf numFmtId="38" fontId="0" fillId="0" borderId="1" xfId="2" applyFont="1" applyFill="1" applyBorder="1" applyAlignment="1">
      <alignment horizontal="distributed" vertical="center"/>
    </xf>
    <xf numFmtId="0" fontId="5" fillId="0" borderId="5" xfId="1" applyFont="1" applyFill="1" applyBorder="1" applyAlignment="1">
      <alignment vertical="center"/>
    </xf>
    <xf numFmtId="0" fontId="5" fillId="0" borderId="14" xfId="1" applyFont="1" applyFill="1" applyBorder="1" applyAlignment="1">
      <alignment horizontal="distributed" vertical="center"/>
    </xf>
    <xf numFmtId="177" fontId="5" fillId="2" borderId="12" xfId="2" applyNumberFormat="1" applyFont="1" applyFill="1" applyBorder="1" applyAlignment="1">
      <alignment horizontal="right" vertical="center"/>
    </xf>
    <xf numFmtId="38" fontId="0" fillId="0" borderId="1" xfId="2" applyFont="1" applyFill="1" applyBorder="1" applyAlignment="1">
      <alignment horizontal="center" vertical="center"/>
    </xf>
    <xf numFmtId="38" fontId="0" fillId="0" borderId="14" xfId="2" applyFont="1" applyFill="1" applyBorder="1" applyAlignment="1">
      <alignment horizontal="center" vertical="center"/>
    </xf>
    <xf numFmtId="38" fontId="0" fillId="0" borderId="15" xfId="2" applyFont="1" applyFill="1" applyBorder="1" applyAlignment="1">
      <alignment vertical="center"/>
    </xf>
    <xf numFmtId="0" fontId="5" fillId="0" borderId="0" xfId="1" applyFont="1" applyFill="1" applyBorder="1" applyAlignment="1">
      <alignment horizontal="distributed" vertical="center"/>
    </xf>
    <xf numFmtId="38" fontId="0" fillId="0" borderId="0" xfId="2" applyFont="1" applyFill="1" applyBorder="1" applyAlignment="1">
      <alignment horizontal="center" vertical="center"/>
    </xf>
    <xf numFmtId="38" fontId="0" fillId="0" borderId="1" xfId="2" quotePrefix="1" applyFont="1" applyFill="1" applyBorder="1" applyAlignment="1">
      <alignment horizontal="center" vertical="center"/>
    </xf>
    <xf numFmtId="0" fontId="5" fillId="0" borderId="2" xfId="1" applyFont="1" applyFill="1" applyBorder="1" applyAlignment="1">
      <alignment horizontal="center" vertical="center"/>
    </xf>
    <xf numFmtId="177" fontId="5" fillId="2" borderId="12" xfId="1" applyNumberFormat="1" applyFont="1" applyFill="1" applyBorder="1" applyAlignment="1">
      <alignment horizontal="right" vertical="center"/>
    </xf>
    <xf numFmtId="177" fontId="5" fillId="2" borderId="16" xfId="1" applyNumberFormat="1" applyFont="1" applyFill="1" applyBorder="1" applyAlignment="1">
      <alignment horizontal="right" vertical="center"/>
    </xf>
    <xf numFmtId="0" fontId="5" fillId="0" borderId="4" xfId="1" applyFont="1" applyFill="1" applyBorder="1" applyAlignment="1">
      <alignment horizontal="right" vertical="center"/>
    </xf>
    <xf numFmtId="176" fontId="5" fillId="0" borderId="12" xfId="1" applyNumberFormat="1" applyFont="1" applyFill="1" applyBorder="1" applyAlignment="1">
      <alignment horizontal="center" vertical="center"/>
    </xf>
    <xf numFmtId="0" fontId="17" fillId="0" borderId="0" xfId="0" applyFont="1" applyBorder="1" applyAlignment="1">
      <alignment horizontal="distributed" vertical="center" wrapText="1" indent="1"/>
    </xf>
    <xf numFmtId="0" fontId="18" fillId="0" borderId="0" xfId="0" applyFont="1" applyBorder="1" applyAlignment="1">
      <alignment horizontal="distributed" vertical="center" indent="1"/>
    </xf>
    <xf numFmtId="0" fontId="27" fillId="0" borderId="0" xfId="0" applyFont="1" applyBorder="1" applyAlignment="1">
      <alignment horizontal="left" vertical="center" wrapText="1"/>
    </xf>
    <xf numFmtId="0" fontId="3" fillId="0" borderId="7" xfId="0" applyFont="1" applyBorder="1" applyAlignment="1">
      <alignment horizontal="distributed" vertical="center" wrapText="1" indent="1"/>
    </xf>
    <xf numFmtId="0" fontId="4" fillId="0" borderId="4" xfId="0" applyFont="1" applyBorder="1" applyAlignment="1">
      <alignment horizontal="distributed" vertical="center" indent="1"/>
    </xf>
    <xf numFmtId="0" fontId="4" fillId="0" borderId="5" xfId="0" applyFont="1" applyBorder="1" applyAlignment="1">
      <alignment horizontal="distributed" vertical="center" indent="1"/>
    </xf>
    <xf numFmtId="0" fontId="0" fillId="0" borderId="7" xfId="0" applyBorder="1" applyAlignment="1">
      <alignment horizontal="center" vertical="center" wrapText="1"/>
    </xf>
    <xf numFmtId="0" fontId="0" fillId="0" borderId="4" xfId="0" applyBorder="1" applyAlignment="1">
      <alignment horizontal="center" vertical="center" wrapText="1"/>
    </xf>
    <xf numFmtId="0" fontId="4" fillId="0" borderId="4" xfId="0" applyFont="1" applyBorder="1" applyAlignment="1">
      <alignment horizontal="distributed" vertical="center" wrapText="1" indent="1"/>
    </xf>
    <xf numFmtId="0" fontId="4" fillId="0" borderId="5" xfId="0" applyFont="1" applyBorder="1" applyAlignment="1">
      <alignment horizontal="distributed" vertical="center" wrapText="1" indent="1"/>
    </xf>
    <xf numFmtId="0" fontId="3" fillId="0" borderId="11" xfId="0" applyFont="1" applyBorder="1" applyAlignment="1">
      <alignment horizontal="distributed" vertical="center" wrapText="1" indent="1"/>
    </xf>
    <xf numFmtId="0" fontId="3" fillId="0" borderId="1" xfId="0" applyFont="1" applyBorder="1" applyAlignment="1">
      <alignment horizontal="distributed" vertical="center" wrapText="1" indent="1"/>
    </xf>
    <xf numFmtId="0" fontId="3" fillId="0" borderId="2" xfId="0" applyFont="1" applyBorder="1" applyAlignment="1">
      <alignment horizontal="distributed" vertical="center" wrapText="1" indent="1"/>
    </xf>
    <xf numFmtId="0" fontId="3" fillId="0" borderId="13" xfId="0" applyFont="1" applyBorder="1" applyAlignment="1">
      <alignment horizontal="distributed" vertical="center" wrapText="1" indent="1"/>
    </xf>
    <xf numFmtId="0" fontId="3" fillId="0" borderId="14" xfId="0" applyFont="1" applyBorder="1" applyAlignment="1">
      <alignment horizontal="distributed" vertical="center" wrapText="1" indent="1"/>
    </xf>
    <xf numFmtId="0" fontId="3" fillId="0" borderId="15" xfId="0" applyFont="1" applyBorder="1" applyAlignment="1">
      <alignment horizontal="distributed" vertical="center" wrapText="1" indent="1"/>
    </xf>
    <xf numFmtId="0" fontId="27" fillId="0" borderId="11" xfId="0" applyFont="1" applyBorder="1" applyAlignment="1">
      <alignment horizontal="left" vertical="center" wrapText="1"/>
    </xf>
    <xf numFmtId="0" fontId="27" fillId="0" borderId="1" xfId="0" applyFont="1" applyBorder="1" applyAlignment="1">
      <alignment horizontal="left" vertical="center" wrapText="1"/>
    </xf>
    <xf numFmtId="0" fontId="27" fillId="0" borderId="2" xfId="0" applyFont="1" applyBorder="1" applyAlignment="1">
      <alignment horizontal="left" vertical="center" wrapText="1"/>
    </xf>
    <xf numFmtId="0" fontId="27" fillId="0" borderId="13" xfId="0" applyFont="1" applyBorder="1" applyAlignment="1">
      <alignment horizontal="left" vertical="center" wrapText="1"/>
    </xf>
    <xf numFmtId="0" fontId="27" fillId="0" borderId="14" xfId="0" applyFont="1" applyBorder="1" applyAlignment="1">
      <alignment horizontal="left" vertical="center" wrapText="1"/>
    </xf>
    <xf numFmtId="0" fontId="27" fillId="0" borderId="15" xfId="0" applyFont="1" applyBorder="1" applyAlignment="1">
      <alignment horizontal="left" vertical="center" wrapText="1"/>
    </xf>
    <xf numFmtId="0" fontId="22" fillId="0" borderId="11" xfId="0" applyFont="1" applyBorder="1" applyAlignment="1">
      <alignment horizontal="left" vertical="top" wrapText="1"/>
    </xf>
    <xf numFmtId="0" fontId="19" fillId="0" borderId="1" xfId="0" applyFont="1" applyBorder="1" applyAlignment="1">
      <alignment horizontal="left" vertical="top" wrapText="1"/>
    </xf>
    <xf numFmtId="0" fontId="19" fillId="0" borderId="2" xfId="0" applyFont="1" applyBorder="1" applyAlignment="1">
      <alignment horizontal="left" vertical="top" wrapText="1"/>
    </xf>
    <xf numFmtId="0" fontId="19" fillId="0" borderId="6" xfId="0" applyFont="1" applyBorder="1" applyAlignment="1">
      <alignment horizontal="left" vertical="top" wrapText="1"/>
    </xf>
    <xf numFmtId="0" fontId="19" fillId="0" borderId="0" xfId="0" applyFont="1" applyBorder="1" applyAlignment="1">
      <alignment horizontal="left" vertical="top" wrapText="1"/>
    </xf>
    <xf numFmtId="0" fontId="19" fillId="0" borderId="3" xfId="0" applyFont="1" applyBorder="1" applyAlignment="1">
      <alignment horizontal="left" vertical="top" wrapText="1"/>
    </xf>
    <xf numFmtId="0" fontId="19" fillId="0" borderId="13" xfId="0" applyFont="1" applyBorder="1" applyAlignment="1">
      <alignment horizontal="left" vertical="top" wrapText="1"/>
    </xf>
    <xf numFmtId="0" fontId="19" fillId="0" borderId="14" xfId="0" applyFont="1" applyBorder="1" applyAlignment="1">
      <alignment horizontal="left" vertical="top" wrapText="1"/>
    </xf>
    <xf numFmtId="0" fontId="19" fillId="0" borderId="15" xfId="0" applyFont="1" applyBorder="1" applyAlignment="1">
      <alignment horizontal="left" vertical="top" wrapText="1"/>
    </xf>
    <xf numFmtId="0" fontId="22" fillId="0" borderId="0" xfId="0" applyFont="1" applyAlignment="1">
      <alignment horizontal="left" vertical="center" wrapText="1"/>
    </xf>
    <xf numFmtId="0" fontId="4" fillId="0" borderId="5" xfId="0" applyFont="1" applyBorder="1" applyAlignment="1">
      <alignment horizontal="center" vertical="center" wrapText="1"/>
    </xf>
    <xf numFmtId="0" fontId="4" fillId="0" borderId="8" xfId="0" applyFont="1" applyBorder="1" applyAlignment="1">
      <alignment horizontal="center" vertical="center" wrapText="1"/>
    </xf>
    <xf numFmtId="0" fontId="31" fillId="0" borderId="11" xfId="0" applyFont="1" applyBorder="1" applyAlignment="1">
      <alignment horizontal="left" vertical="top" justifyLastLine="1"/>
    </xf>
    <xf numFmtId="0" fontId="11" fillId="0" borderId="1" xfId="0" applyFont="1" applyBorder="1" applyAlignment="1">
      <alignment horizontal="left" vertical="top" justifyLastLine="1"/>
    </xf>
    <xf numFmtId="0" fontId="11" fillId="0" borderId="2" xfId="0" applyFont="1" applyBorder="1" applyAlignment="1">
      <alignment horizontal="left" vertical="top" justifyLastLine="1"/>
    </xf>
    <xf numFmtId="0" fontId="11" fillId="0" borderId="13" xfId="0" applyFont="1" applyBorder="1" applyAlignment="1">
      <alignment horizontal="left" vertical="top" justifyLastLine="1"/>
    </xf>
    <xf numFmtId="0" fontId="11" fillId="0" borderId="14" xfId="0" applyFont="1" applyBorder="1" applyAlignment="1">
      <alignment horizontal="left" vertical="top" justifyLastLine="1"/>
    </xf>
    <xf numFmtId="0" fontId="11" fillId="0" borderId="15" xfId="0" applyFont="1" applyBorder="1" applyAlignment="1">
      <alignment horizontal="left" vertical="top" justifyLastLine="1"/>
    </xf>
    <xf numFmtId="0" fontId="3" fillId="0" borderId="0" xfId="0" applyFont="1" applyAlignment="1">
      <alignment horizontal="left" vertical="center"/>
    </xf>
    <xf numFmtId="0" fontId="31" fillId="0" borderId="11" xfId="0" applyFont="1" applyBorder="1" applyAlignment="1">
      <alignment horizontal="left" vertical="top" wrapText="1" justifyLastLine="1"/>
    </xf>
    <xf numFmtId="0" fontId="11" fillId="0" borderId="1" xfId="0" applyFont="1" applyBorder="1" applyAlignment="1">
      <alignment horizontal="left" vertical="top" wrapText="1" justifyLastLine="1"/>
    </xf>
    <xf numFmtId="0" fontId="11" fillId="0" borderId="2" xfId="0" applyFont="1" applyBorder="1" applyAlignment="1">
      <alignment horizontal="left" vertical="top" wrapText="1" justifyLastLine="1"/>
    </xf>
    <xf numFmtId="0" fontId="11" fillId="0" borderId="6" xfId="0" applyFont="1" applyBorder="1" applyAlignment="1">
      <alignment horizontal="left" vertical="top" wrapText="1" justifyLastLine="1"/>
    </xf>
    <xf numFmtId="0" fontId="11" fillId="0" borderId="0" xfId="0" applyFont="1" applyBorder="1" applyAlignment="1">
      <alignment horizontal="left" vertical="top" wrapText="1" justifyLastLine="1"/>
    </xf>
    <xf numFmtId="0" fontId="11" fillId="0" borderId="3" xfId="0" applyFont="1" applyBorder="1" applyAlignment="1">
      <alignment horizontal="left" vertical="top" wrapText="1" justifyLastLine="1"/>
    </xf>
    <xf numFmtId="0" fontId="11" fillId="0" borderId="13" xfId="0" applyFont="1" applyBorder="1" applyAlignment="1">
      <alignment horizontal="left" vertical="top" wrapText="1" justifyLastLine="1"/>
    </xf>
    <xf numFmtId="0" fontId="11" fillId="0" borderId="14" xfId="0" applyFont="1" applyBorder="1" applyAlignment="1">
      <alignment horizontal="left" vertical="top" wrapText="1" justifyLastLine="1"/>
    </xf>
    <xf numFmtId="0" fontId="11" fillId="0" borderId="15" xfId="0" applyFont="1" applyBorder="1" applyAlignment="1">
      <alignment horizontal="left" vertical="top" wrapText="1" justifyLastLine="1"/>
    </xf>
    <xf numFmtId="0" fontId="22" fillId="0" borderId="7" xfId="0" quotePrefix="1" applyFont="1" applyBorder="1" applyAlignment="1">
      <alignment horizontal="left" vertical="top" wrapText="1"/>
    </xf>
    <xf numFmtId="0" fontId="22" fillId="0" borderId="4" xfId="0" quotePrefix="1" applyFont="1" applyBorder="1" applyAlignment="1">
      <alignment horizontal="left" vertical="top"/>
    </xf>
    <xf numFmtId="0" fontId="22" fillId="0" borderId="5" xfId="0" quotePrefix="1" applyFont="1" applyBorder="1" applyAlignment="1">
      <alignment horizontal="left" vertical="top"/>
    </xf>
    <xf numFmtId="0" fontId="31" fillId="0" borderId="11" xfId="0" quotePrefix="1" applyFont="1" applyBorder="1" applyAlignment="1">
      <alignment horizontal="left" vertical="top" wrapText="1"/>
    </xf>
    <xf numFmtId="0" fontId="31" fillId="0" borderId="1" xfId="0" quotePrefix="1" applyFont="1" applyBorder="1" applyAlignment="1">
      <alignment horizontal="left" vertical="top" wrapText="1"/>
    </xf>
    <xf numFmtId="0" fontId="31" fillId="0" borderId="2" xfId="0" quotePrefix="1" applyFont="1" applyBorder="1" applyAlignment="1">
      <alignment horizontal="left" vertical="top" wrapText="1"/>
    </xf>
    <xf numFmtId="0" fontId="31" fillId="0" borderId="6" xfId="0" quotePrefix="1" applyFont="1" applyBorder="1" applyAlignment="1">
      <alignment horizontal="left" vertical="top" wrapText="1"/>
    </xf>
    <xf numFmtId="0" fontId="31" fillId="0" borderId="0" xfId="0" quotePrefix="1" applyFont="1" applyBorder="1" applyAlignment="1">
      <alignment horizontal="left" vertical="top" wrapText="1"/>
    </xf>
    <xf numFmtId="0" fontId="31" fillId="0" borderId="3" xfId="0" quotePrefix="1" applyFont="1" applyBorder="1" applyAlignment="1">
      <alignment horizontal="left" vertical="top" wrapText="1"/>
    </xf>
    <xf numFmtId="0" fontId="31" fillId="0" borderId="13" xfId="0" quotePrefix="1" applyFont="1" applyBorder="1" applyAlignment="1">
      <alignment horizontal="left" vertical="top" wrapText="1"/>
    </xf>
    <xf numFmtId="0" fontId="31" fillId="0" borderId="14" xfId="0" quotePrefix="1" applyFont="1" applyBorder="1" applyAlignment="1">
      <alignment horizontal="left" vertical="top" wrapText="1"/>
    </xf>
    <xf numFmtId="0" fontId="31" fillId="0" borderId="15" xfId="0" quotePrefix="1" applyFont="1" applyBorder="1" applyAlignment="1">
      <alignment horizontal="left" vertical="top" wrapText="1"/>
    </xf>
    <xf numFmtId="0" fontId="14" fillId="0" borderId="13" xfId="0" applyFont="1" applyBorder="1" applyAlignment="1">
      <alignment horizontal="distributed" vertical="center" wrapText="1"/>
    </xf>
    <xf numFmtId="0" fontId="14" fillId="0" borderId="14" xfId="0" applyFont="1" applyBorder="1" applyAlignment="1">
      <alignment horizontal="distributed" vertical="center" wrapText="1"/>
    </xf>
    <xf numFmtId="0" fontId="14" fillId="0" borderId="15" xfId="0" applyFont="1" applyBorder="1" applyAlignment="1">
      <alignment horizontal="distributed" vertical="center" wrapText="1"/>
    </xf>
    <xf numFmtId="0" fontId="2" fillId="0" borderId="11" xfId="0" applyFont="1" applyBorder="1" applyAlignment="1">
      <alignment horizontal="center" vertical="center" wrapText="1"/>
    </xf>
    <xf numFmtId="0" fontId="2" fillId="0" borderId="1" xfId="0" applyFont="1" applyBorder="1" applyAlignment="1">
      <alignment horizontal="center" vertical="center" wrapText="1"/>
    </xf>
    <xf numFmtId="0" fontId="11" fillId="0" borderId="7" xfId="0" applyFont="1" applyBorder="1" applyAlignment="1">
      <alignment horizontal="center" vertical="center"/>
    </xf>
    <xf numFmtId="0" fontId="11" fillId="0" borderId="5" xfId="0" applyFont="1" applyBorder="1" applyAlignment="1">
      <alignment horizontal="center" vertical="center"/>
    </xf>
    <xf numFmtId="0" fontId="22" fillId="0" borderId="7" xfId="0" applyFont="1" applyBorder="1" applyAlignment="1">
      <alignment horizontal="left" vertical="top" wrapText="1"/>
    </xf>
    <xf numFmtId="0" fontId="19" fillId="0" borderId="4" xfId="0" applyFont="1" applyBorder="1" applyAlignment="1">
      <alignment horizontal="left" vertical="top" wrapText="1"/>
    </xf>
    <xf numFmtId="0" fontId="19" fillId="0" borderId="5" xfId="0" applyFont="1" applyBorder="1" applyAlignment="1">
      <alignment horizontal="left" vertical="top" wrapText="1"/>
    </xf>
    <xf numFmtId="0" fontId="22" fillId="0" borderId="7" xfId="0" applyFont="1" applyBorder="1" applyAlignment="1">
      <alignment horizontal="left" vertical="top" wrapText="1" justifyLastLine="1"/>
    </xf>
    <xf numFmtId="0" fontId="19" fillId="0" borderId="4" xfId="0" applyFont="1" applyBorder="1" applyAlignment="1">
      <alignment horizontal="left" vertical="top" wrapText="1" justifyLastLine="1"/>
    </xf>
    <xf numFmtId="0" fontId="19" fillId="0" borderId="5" xfId="0" applyFont="1" applyBorder="1" applyAlignment="1">
      <alignment horizontal="left" vertical="top" wrapText="1" justifyLastLine="1"/>
    </xf>
    <xf numFmtId="0" fontId="17" fillId="0" borderId="20" xfId="0" applyFont="1" applyBorder="1" applyAlignment="1">
      <alignment horizontal="distributed" vertical="center" wrapText="1" indent="1"/>
    </xf>
    <xf numFmtId="0" fontId="18" fillId="0" borderId="20" xfId="0" applyFont="1" applyBorder="1" applyAlignment="1">
      <alignment horizontal="distributed" vertical="center" indent="1"/>
    </xf>
    <xf numFmtId="0" fontId="16" fillId="0" borderId="18" xfId="0" applyFont="1" applyBorder="1" applyAlignment="1">
      <alignment horizontal="center" vertical="center"/>
    </xf>
    <xf numFmtId="0" fontId="16" fillId="0" borderId="19" xfId="0" applyFont="1" applyBorder="1" applyAlignment="1">
      <alignment horizontal="center" vertical="center"/>
    </xf>
    <xf numFmtId="0" fontId="16" fillId="0" borderId="21" xfId="0" applyFont="1" applyBorder="1" applyAlignment="1">
      <alignment horizontal="center" vertical="center"/>
    </xf>
    <xf numFmtId="0" fontId="17" fillId="0" borderId="0" xfId="0" quotePrefix="1" applyFont="1" applyAlignment="1">
      <alignment horizontal="left" vertical="center" wrapText="1"/>
    </xf>
    <xf numFmtId="0" fontId="17" fillId="0" borderId="25" xfId="0" applyFont="1" applyBorder="1" applyAlignment="1">
      <alignment horizontal="distributed" vertical="center" wrapText="1" indent="1"/>
    </xf>
    <xf numFmtId="0" fontId="18" fillId="0" borderId="25" xfId="0" applyFont="1" applyBorder="1" applyAlignment="1">
      <alignment horizontal="distributed" vertical="center" indent="1"/>
    </xf>
    <xf numFmtId="0" fontId="18" fillId="0" borderId="8" xfId="0" applyFont="1" applyBorder="1" applyAlignment="1">
      <alignment horizontal="distributed" vertical="center" wrapText="1" justifyLastLine="1"/>
    </xf>
    <xf numFmtId="0" fontId="18" fillId="0" borderId="16" xfId="0" applyFont="1" applyBorder="1" applyAlignment="1">
      <alignment horizontal="distributed" vertical="center" wrapText="1" indent="1"/>
    </xf>
    <xf numFmtId="0" fontId="18" fillId="0" borderId="16" xfId="0" applyFont="1" applyBorder="1" applyAlignment="1">
      <alignment horizontal="distributed" vertical="center" indent="1"/>
    </xf>
    <xf numFmtId="0" fontId="16" fillId="0" borderId="13" xfId="0" applyFont="1" applyBorder="1" applyAlignment="1">
      <alignment horizontal="center" vertical="center"/>
    </xf>
    <xf numFmtId="0" fontId="16" fillId="0" borderId="14" xfId="0" applyFont="1" applyBorder="1" applyAlignment="1">
      <alignment horizontal="center" vertical="center"/>
    </xf>
    <xf numFmtId="0" fontId="16" fillId="0" borderId="15" xfId="0" applyFont="1" applyBorder="1" applyAlignment="1">
      <alignment horizontal="center" vertical="center"/>
    </xf>
    <xf numFmtId="0" fontId="16" fillId="0" borderId="22" xfId="0" applyFont="1" applyBorder="1" applyAlignment="1">
      <alignment horizontal="center" vertical="center"/>
    </xf>
    <xf numFmtId="0" fontId="16" fillId="0" borderId="23" xfId="0" applyFont="1" applyBorder="1" applyAlignment="1">
      <alignment horizontal="center" vertical="center"/>
    </xf>
    <xf numFmtId="0" fontId="16" fillId="0" borderId="24" xfId="0" applyFont="1" applyBorder="1" applyAlignment="1">
      <alignment horizontal="center" vertical="center"/>
    </xf>
    <xf numFmtId="0" fontId="17" fillId="0" borderId="0" xfId="0" quotePrefix="1" applyFont="1" applyAlignment="1">
      <alignment vertical="center" wrapText="1"/>
    </xf>
    <xf numFmtId="0" fontId="21" fillId="0" borderId="25" xfId="0" applyFont="1" applyFill="1" applyBorder="1" applyAlignment="1">
      <alignment horizontal="distributed" vertical="center" wrapText="1" indent="1"/>
    </xf>
    <xf numFmtId="0" fontId="19" fillId="0" borderId="25" xfId="0" applyFont="1" applyFill="1" applyBorder="1" applyAlignment="1">
      <alignment horizontal="distributed" vertical="center" indent="1"/>
    </xf>
    <xf numFmtId="0" fontId="21" fillId="0" borderId="26" xfId="0" applyFont="1" applyFill="1" applyBorder="1" applyAlignment="1">
      <alignment horizontal="distributed" vertical="center" wrapText="1" indent="1"/>
    </xf>
    <xf numFmtId="0" fontId="19" fillId="0" borderId="26" xfId="0" applyFont="1" applyFill="1" applyBorder="1" applyAlignment="1">
      <alignment horizontal="distributed" vertical="center" indent="1"/>
    </xf>
    <xf numFmtId="0" fontId="0" fillId="0" borderId="11" xfId="0" applyBorder="1" applyAlignment="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3" fillId="0" borderId="12" xfId="0" applyFont="1" applyBorder="1" applyAlignment="1">
      <alignment horizontal="center" wrapText="1"/>
    </xf>
    <xf numFmtId="0" fontId="3" fillId="0" borderId="16" xfId="0" applyFont="1" applyBorder="1" applyAlignment="1">
      <alignment horizontal="center" wrapText="1"/>
    </xf>
    <xf numFmtId="0" fontId="0" fillId="0" borderId="0" xfId="0" applyBorder="1" applyAlignment="1">
      <alignment horizontal="center" vertical="center" wrapText="1"/>
    </xf>
    <xf numFmtId="0" fontId="11" fillId="0" borderId="0" xfId="0" applyFont="1" applyBorder="1" applyAlignment="1">
      <alignment horizontal="left" vertical="center" wrapText="1"/>
    </xf>
    <xf numFmtId="0" fontId="4" fillId="0" borderId="14" xfId="0" applyFont="1" applyBorder="1" applyAlignment="1">
      <alignment horizontal="distributed" vertical="center" wrapText="1" indent="1"/>
    </xf>
    <xf numFmtId="0" fontId="4" fillId="0" borderId="15" xfId="0" applyFont="1" applyBorder="1" applyAlignment="1">
      <alignment horizontal="distributed" vertical="center" indent="1"/>
    </xf>
    <xf numFmtId="0" fontId="3" fillId="0" borderId="8" xfId="0" applyFont="1" applyBorder="1" applyAlignment="1">
      <alignment horizontal="distributed" vertical="center" wrapText="1" indent="1"/>
    </xf>
    <xf numFmtId="0" fontId="4" fillId="0" borderId="8" xfId="0" applyFont="1" applyBorder="1" applyAlignment="1">
      <alignment horizontal="distributed" vertical="center" wrapText="1" indent="1"/>
    </xf>
    <xf numFmtId="0" fontId="0" fillId="0" borderId="8" xfId="0" applyBorder="1" applyAlignment="1">
      <alignment horizontal="center" vertical="center" wrapText="1"/>
    </xf>
    <xf numFmtId="0" fontId="4" fillId="0" borderId="7" xfId="0" applyFont="1" applyBorder="1" applyAlignment="1">
      <alignment horizontal="distributed" vertical="center" indent="1"/>
    </xf>
    <xf numFmtId="0" fontId="4" fillId="0" borderId="14" xfId="0" applyFont="1" applyBorder="1" applyAlignment="1">
      <alignment horizontal="distributed" vertical="distributed"/>
    </xf>
    <xf numFmtId="0" fontId="4" fillId="0" borderId="14" xfId="0" applyFont="1" applyBorder="1" applyAlignment="1">
      <alignment horizontal="center" vertical="center"/>
    </xf>
    <xf numFmtId="0" fontId="27" fillId="0" borderId="7" xfId="0" applyFont="1" applyBorder="1" applyAlignment="1">
      <alignment horizontal="left" vertical="center" wrapText="1"/>
    </xf>
    <xf numFmtId="0" fontId="27" fillId="0" borderId="4" xfId="0" applyFont="1" applyBorder="1" applyAlignment="1">
      <alignment horizontal="left" vertical="center" wrapText="1"/>
    </xf>
    <xf numFmtId="0" fontId="27" fillId="0" borderId="5" xfId="0" applyFont="1" applyBorder="1" applyAlignment="1">
      <alignment horizontal="left" vertical="center" wrapText="1"/>
    </xf>
    <xf numFmtId="0" fontId="3" fillId="0" borderId="7" xfId="0" applyFont="1" applyBorder="1" applyAlignment="1">
      <alignment horizontal="center" vertical="center" wrapText="1"/>
    </xf>
    <xf numFmtId="0" fontId="4" fillId="0" borderId="7" xfId="0" applyFont="1" applyBorder="1" applyAlignment="1">
      <alignment horizontal="center" vertical="center" wrapText="1"/>
    </xf>
    <xf numFmtId="0" fontId="0" fillId="0" borderId="5" xfId="0" applyBorder="1" applyAlignment="1">
      <alignment horizontal="center" vertical="center" wrapText="1"/>
    </xf>
    <xf numFmtId="0" fontId="4" fillId="0" borderId="7" xfId="0" applyFont="1" applyBorder="1" applyAlignment="1">
      <alignment horizontal="distributed" vertical="center" wrapText="1" indent="1"/>
    </xf>
    <xf numFmtId="0" fontId="4" fillId="0" borderId="8" xfId="0" applyFont="1" applyBorder="1" applyAlignment="1">
      <alignment horizontal="distributed" vertical="center" inden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18" fillId="0" borderId="20" xfId="0" applyFont="1" applyBorder="1" applyAlignment="1">
      <alignment horizontal="distributed" vertical="center" wrapText="1" indent="1"/>
    </xf>
    <xf numFmtId="0" fontId="22" fillId="0" borderId="0" xfId="0" quotePrefix="1" applyFont="1" applyAlignment="1">
      <alignment horizontal="left" vertical="top" wrapText="1"/>
    </xf>
    <xf numFmtId="0" fontId="22" fillId="0" borderId="0" xfId="0" applyFont="1" applyFill="1" applyAlignment="1">
      <alignment horizontal="left" vertical="top" wrapText="1"/>
    </xf>
    <xf numFmtId="0" fontId="11" fillId="0" borderId="1" xfId="0" quotePrefix="1" applyFont="1" applyBorder="1" applyAlignment="1">
      <alignment horizontal="left" vertical="top" wrapText="1"/>
    </xf>
    <xf numFmtId="0" fontId="11" fillId="0" borderId="2" xfId="0" quotePrefix="1" applyFont="1" applyBorder="1" applyAlignment="1">
      <alignment horizontal="left" vertical="top" wrapText="1"/>
    </xf>
    <xf numFmtId="0" fontId="11" fillId="0" borderId="6" xfId="0" quotePrefix="1" applyFont="1" applyBorder="1" applyAlignment="1">
      <alignment horizontal="left" vertical="top" wrapText="1"/>
    </xf>
    <xf numFmtId="0" fontId="11" fillId="0" borderId="0" xfId="0" quotePrefix="1" applyFont="1" applyBorder="1" applyAlignment="1">
      <alignment horizontal="left" vertical="top" wrapText="1"/>
    </xf>
    <xf numFmtId="0" fontId="11" fillId="0" borderId="3" xfId="0" quotePrefix="1" applyFont="1" applyBorder="1" applyAlignment="1">
      <alignment horizontal="left" vertical="top" wrapText="1"/>
    </xf>
    <xf numFmtId="0" fontId="11" fillId="0" borderId="13" xfId="0" quotePrefix="1" applyFont="1" applyBorder="1" applyAlignment="1">
      <alignment horizontal="left" vertical="top" wrapText="1"/>
    </xf>
    <xf numFmtId="0" fontId="11" fillId="0" borderId="14" xfId="0" quotePrefix="1" applyFont="1" applyBorder="1" applyAlignment="1">
      <alignment horizontal="left" vertical="top" wrapText="1"/>
    </xf>
    <xf numFmtId="0" fontId="11" fillId="0" borderId="15" xfId="0" quotePrefix="1" applyFont="1" applyBorder="1" applyAlignment="1">
      <alignment horizontal="left" vertical="top" wrapText="1"/>
    </xf>
    <xf numFmtId="0" fontId="19" fillId="0" borderId="0" xfId="0" quotePrefix="1" applyFont="1" applyBorder="1" applyAlignment="1">
      <alignment horizontal="left" vertical="center" wrapText="1"/>
    </xf>
    <xf numFmtId="0" fontId="18" fillId="0" borderId="7" xfId="0" applyFont="1" applyBorder="1" applyAlignment="1">
      <alignment horizontal="distributed" vertical="center" wrapText="1" indent="3"/>
    </xf>
    <xf numFmtId="0" fontId="18" fillId="0" borderId="4" xfId="0" applyFont="1" applyBorder="1" applyAlignment="1">
      <alignment horizontal="distributed" vertical="center" wrapText="1" indent="3"/>
    </xf>
    <xf numFmtId="0" fontId="18" fillId="0" borderId="5" xfId="0" applyFont="1" applyBorder="1" applyAlignment="1">
      <alignment horizontal="distributed" vertical="center" wrapText="1" indent="3"/>
    </xf>
    <xf numFmtId="0" fontId="18" fillId="0" borderId="4" xfId="0" applyFont="1" applyBorder="1" applyAlignment="1">
      <alignment horizontal="left" vertical="top" wrapText="1" justifyLastLine="1"/>
    </xf>
    <xf numFmtId="0" fontId="18" fillId="0" borderId="5" xfId="0" applyFont="1" applyBorder="1" applyAlignment="1">
      <alignment horizontal="left" vertical="top" wrapText="1" justifyLastLine="1"/>
    </xf>
    <xf numFmtId="0" fontId="22" fillId="0" borderId="11" xfId="0" applyFont="1" applyFill="1" applyBorder="1" applyAlignment="1">
      <alignment horizontal="left" vertical="top" wrapText="1"/>
    </xf>
    <xf numFmtId="0" fontId="21" fillId="0" borderId="1" xfId="0" applyFont="1" applyFill="1" applyBorder="1" applyAlignment="1">
      <alignment horizontal="left" vertical="top" wrapText="1"/>
    </xf>
    <xf numFmtId="0" fontId="21" fillId="0" borderId="2" xfId="0" applyFont="1" applyFill="1" applyBorder="1" applyAlignment="1">
      <alignment horizontal="left" vertical="top" wrapText="1"/>
    </xf>
    <xf numFmtId="0" fontId="21" fillId="0" borderId="6" xfId="0" applyFont="1" applyFill="1" applyBorder="1" applyAlignment="1">
      <alignment horizontal="left" vertical="top" wrapText="1"/>
    </xf>
    <xf numFmtId="0" fontId="21" fillId="0" borderId="0" xfId="0" applyFont="1" applyFill="1" applyBorder="1" applyAlignment="1">
      <alignment horizontal="left" vertical="top" wrapText="1"/>
    </xf>
    <xf numFmtId="0" fontId="21" fillId="0" borderId="3" xfId="0" applyFont="1" applyFill="1" applyBorder="1" applyAlignment="1">
      <alignment horizontal="left" vertical="top" wrapText="1"/>
    </xf>
    <xf numFmtId="0" fontId="21" fillId="0" borderId="13" xfId="0" applyFont="1" applyFill="1" applyBorder="1" applyAlignment="1">
      <alignment horizontal="left" vertical="top" wrapText="1"/>
    </xf>
    <xf numFmtId="0" fontId="21" fillId="0" borderId="14" xfId="0" applyFont="1" applyFill="1" applyBorder="1" applyAlignment="1">
      <alignment horizontal="left" vertical="top" wrapText="1"/>
    </xf>
    <xf numFmtId="0" fontId="21" fillId="0" borderId="15" xfId="0" applyFont="1" applyFill="1" applyBorder="1" applyAlignment="1">
      <alignment horizontal="left" vertical="top" wrapText="1"/>
    </xf>
    <xf numFmtId="0" fontId="22" fillId="0" borderId="11" xfId="0" applyFont="1" applyFill="1" applyBorder="1" applyAlignment="1">
      <alignment horizontal="left" vertical="top" wrapText="1" justifyLastLine="1"/>
    </xf>
    <xf numFmtId="0" fontId="21" fillId="0" borderId="1" xfId="0" applyFont="1" applyFill="1" applyBorder="1" applyAlignment="1">
      <alignment horizontal="left" vertical="top" wrapText="1" justifyLastLine="1"/>
    </xf>
    <xf numFmtId="0" fontId="21" fillId="0" borderId="2" xfId="0" applyFont="1" applyFill="1" applyBorder="1" applyAlignment="1">
      <alignment horizontal="left" vertical="top" wrapText="1" justifyLastLine="1"/>
    </xf>
    <xf numFmtId="0" fontId="21" fillId="0" borderId="6" xfId="0" applyFont="1" applyFill="1" applyBorder="1" applyAlignment="1">
      <alignment horizontal="left" vertical="top" wrapText="1" justifyLastLine="1"/>
    </xf>
    <xf numFmtId="0" fontId="21" fillId="0" borderId="0" xfId="0" applyFont="1" applyFill="1" applyBorder="1" applyAlignment="1">
      <alignment horizontal="left" vertical="top" wrapText="1" justifyLastLine="1"/>
    </xf>
    <xf numFmtId="0" fontId="21" fillId="0" borderId="3" xfId="0" applyFont="1" applyFill="1" applyBorder="1" applyAlignment="1">
      <alignment horizontal="left" vertical="top" wrapText="1" justifyLastLine="1"/>
    </xf>
    <xf numFmtId="0" fontId="21" fillId="0" borderId="13" xfId="0" applyFont="1" applyFill="1" applyBorder="1" applyAlignment="1">
      <alignment horizontal="left" vertical="top" wrapText="1" justifyLastLine="1"/>
    </xf>
    <xf numFmtId="0" fontId="21" fillId="0" borderId="14" xfId="0" applyFont="1" applyFill="1" applyBorder="1" applyAlignment="1">
      <alignment horizontal="left" vertical="top" wrapText="1" justifyLastLine="1"/>
    </xf>
    <xf numFmtId="0" fontId="21" fillId="0" borderId="15" xfId="0" applyFont="1" applyFill="1" applyBorder="1" applyAlignment="1">
      <alignment horizontal="left" vertical="top" wrapText="1" justifyLastLine="1"/>
    </xf>
    <xf numFmtId="0" fontId="0" fillId="0" borderId="0" xfId="0" applyAlignment="1">
      <alignment horizontal="center" vertical="center" wrapText="1"/>
    </xf>
    <xf numFmtId="0" fontId="29" fillId="0" borderId="0" xfId="0" applyFont="1" applyAlignment="1">
      <alignment horizontal="center" vertical="center" wrapText="1"/>
    </xf>
    <xf numFmtId="0" fontId="30" fillId="0" borderId="0" xfId="0" applyFont="1" applyAlignment="1">
      <alignment horizontal="center" vertical="center" wrapText="1"/>
    </xf>
    <xf numFmtId="0" fontId="28" fillId="0" borderId="0" xfId="0" applyFont="1" applyAlignment="1">
      <alignment horizontal="center" vertical="center" wrapText="1"/>
    </xf>
    <xf numFmtId="0" fontId="26" fillId="0" borderId="0" xfId="0" applyFont="1" applyAlignment="1">
      <alignment horizontal="center" vertical="center" wrapText="1"/>
    </xf>
    <xf numFmtId="0" fontId="31" fillId="0" borderId="11" xfId="0" quotePrefix="1" applyFont="1" applyBorder="1" applyAlignment="1">
      <alignment horizontal="left" vertical="top"/>
    </xf>
    <xf numFmtId="0" fontId="11" fillId="0" borderId="1" xfId="0" quotePrefix="1" applyFont="1" applyBorder="1" applyAlignment="1">
      <alignment horizontal="left" vertical="top"/>
    </xf>
    <xf numFmtId="0" fontId="11" fillId="0" borderId="2" xfId="0" quotePrefix="1" applyFont="1" applyBorder="1" applyAlignment="1">
      <alignment horizontal="left" vertical="top"/>
    </xf>
    <xf numFmtId="0" fontId="11" fillId="0" borderId="6" xfId="0" quotePrefix="1" applyFont="1" applyBorder="1" applyAlignment="1">
      <alignment horizontal="left" vertical="top"/>
    </xf>
    <xf numFmtId="0" fontId="11" fillId="0" borderId="0" xfId="0" quotePrefix="1" applyFont="1" applyBorder="1" applyAlignment="1">
      <alignment horizontal="left" vertical="top"/>
    </xf>
    <xf numFmtId="0" fontId="11" fillId="0" borderId="3" xfId="0" quotePrefix="1" applyFont="1" applyBorder="1" applyAlignment="1">
      <alignment horizontal="left" vertical="top"/>
    </xf>
    <xf numFmtId="0" fontId="11" fillId="0" borderId="13" xfId="0" quotePrefix="1" applyFont="1" applyBorder="1" applyAlignment="1">
      <alignment horizontal="left" vertical="top"/>
    </xf>
    <xf numFmtId="0" fontId="11" fillId="0" borderId="14" xfId="0" quotePrefix="1" applyFont="1" applyBorder="1" applyAlignment="1">
      <alignment horizontal="left" vertical="top"/>
    </xf>
    <xf numFmtId="0" fontId="11" fillId="0" borderId="15" xfId="0" quotePrefix="1" applyFont="1" applyBorder="1" applyAlignment="1">
      <alignment horizontal="left" vertical="top"/>
    </xf>
    <xf numFmtId="0" fontId="11" fillId="0" borderId="8" xfId="0" applyFont="1" applyBorder="1" applyAlignment="1">
      <alignment horizontal="center" vertical="center" wrapText="1"/>
    </xf>
    <xf numFmtId="0" fontId="11" fillId="0" borderId="8" xfId="0" applyFont="1" applyBorder="1" applyAlignment="1">
      <alignment horizontal="center" vertical="center"/>
    </xf>
    <xf numFmtId="0" fontId="11" fillId="0" borderId="7" xfId="0" applyFont="1" applyBorder="1" applyAlignment="1">
      <alignment horizontal="center" vertical="center" justifyLastLine="1"/>
    </xf>
    <xf numFmtId="0" fontId="11" fillId="0" borderId="5" xfId="0" applyFont="1" applyBorder="1" applyAlignment="1">
      <alignment horizontal="center" vertical="center" justifyLastLine="1"/>
    </xf>
    <xf numFmtId="0" fontId="3" fillId="0" borderId="0" xfId="0" applyFont="1" applyBorder="1" applyAlignment="1">
      <alignment horizontal="center" vertical="center"/>
    </xf>
    <xf numFmtId="0" fontId="4" fillId="0" borderId="0" xfId="0" applyFont="1" applyBorder="1" applyAlignment="1">
      <alignment horizontal="center" vertical="center"/>
    </xf>
    <xf numFmtId="0" fontId="18" fillId="0" borderId="14" xfId="0" applyFont="1" applyBorder="1" applyAlignment="1">
      <alignment horizontal="distributed" vertical="distributed"/>
    </xf>
    <xf numFmtId="0" fontId="18" fillId="0" borderId="14" xfId="0" applyFont="1" applyBorder="1" applyAlignment="1">
      <alignment horizontal="left" vertical="distributed"/>
    </xf>
    <xf numFmtId="0" fontId="3" fillId="0" borderId="0" xfId="0" applyFont="1" applyBorder="1" applyAlignment="1">
      <alignment horizontal="distributed" vertical="center" wrapText="1" indent="1"/>
    </xf>
    <xf numFmtId="0" fontId="3" fillId="0" borderId="4" xfId="0" applyFont="1" applyBorder="1" applyAlignment="1">
      <alignment horizontal="distributed" vertical="center" wrapText="1" indent="1"/>
    </xf>
    <xf numFmtId="0" fontId="3" fillId="0" borderId="5" xfId="0" applyFont="1" applyBorder="1" applyAlignment="1">
      <alignment horizontal="distributed" vertical="center" wrapText="1" indent="1"/>
    </xf>
    <xf numFmtId="0" fontId="0" fillId="0" borderId="7" xfId="0" applyBorder="1" applyAlignment="1">
      <alignment horizontal="distributed" vertical="center" wrapText="1"/>
    </xf>
    <xf numFmtId="0" fontId="0" fillId="0" borderId="4" xfId="0" applyBorder="1" applyAlignment="1">
      <alignment horizontal="distributed" vertical="center" wrapText="1"/>
    </xf>
    <xf numFmtId="0" fontId="0" fillId="0" borderId="5" xfId="0" applyBorder="1" applyAlignment="1">
      <alignment horizontal="distributed" vertical="center" wrapText="1"/>
    </xf>
    <xf numFmtId="0" fontId="3" fillId="0" borderId="9" xfId="0" applyFont="1" applyBorder="1" applyAlignment="1">
      <alignment horizontal="center" vertical="center"/>
    </xf>
    <xf numFmtId="0" fontId="3" fillId="0" borderId="10" xfId="0" applyFont="1" applyBorder="1" applyAlignment="1">
      <alignment horizontal="center" vertical="center"/>
    </xf>
    <xf numFmtId="0" fontId="9" fillId="0" borderId="0" xfId="0" applyFont="1" applyAlignment="1">
      <alignment horizontal="center" vertical="center"/>
    </xf>
    <xf numFmtId="0" fontId="10" fillId="0" borderId="0" xfId="0" applyFont="1" applyAlignment="1">
      <alignment horizontal="center" vertical="center"/>
    </xf>
    <xf numFmtId="0" fontId="31" fillId="0" borderId="7" xfId="0" applyFont="1" applyBorder="1" applyAlignment="1">
      <alignment horizontal="left" vertical="top" wrapText="1"/>
    </xf>
    <xf numFmtId="0" fontId="31" fillId="0" borderId="4" xfId="0" applyFont="1" applyBorder="1" applyAlignment="1">
      <alignment horizontal="left" vertical="top" wrapText="1"/>
    </xf>
    <xf numFmtId="0" fontId="31" fillId="0" borderId="5" xfId="0" applyFont="1" applyBorder="1" applyAlignment="1">
      <alignment horizontal="left" vertical="top" wrapText="1"/>
    </xf>
    <xf numFmtId="0" fontId="15" fillId="0" borderId="0" xfId="0" applyFont="1" applyFill="1" applyBorder="1" applyAlignment="1">
      <alignment horizontal="left" vertical="distributed" wrapText="1"/>
    </xf>
    <xf numFmtId="0" fontId="17" fillId="0" borderId="0" xfId="0" applyFont="1" applyAlignment="1">
      <alignment horizontal="left" vertical="center"/>
    </xf>
    <xf numFmtId="176" fontId="5" fillId="0" borderId="12" xfId="1" applyNumberFormat="1" applyFont="1" applyFill="1" applyBorder="1" applyAlignment="1">
      <alignment horizontal="center" vertical="center"/>
    </xf>
    <xf numFmtId="176" fontId="5" fillId="0" borderId="16" xfId="1" applyNumberFormat="1" applyFont="1" applyFill="1" applyBorder="1" applyAlignment="1">
      <alignment horizontal="center" vertical="center"/>
    </xf>
    <xf numFmtId="177" fontId="5" fillId="2" borderId="12" xfId="2" applyNumberFormat="1" applyFont="1" applyFill="1" applyBorder="1" applyAlignment="1">
      <alignment horizontal="right" vertical="center"/>
    </xf>
    <xf numFmtId="177" fontId="5" fillId="2" borderId="16" xfId="2" applyNumberFormat="1" applyFont="1" applyFill="1" applyBorder="1" applyAlignment="1">
      <alignment horizontal="right" vertical="center"/>
    </xf>
    <xf numFmtId="177" fontId="5" fillId="2" borderId="12" xfId="1" applyNumberFormat="1" applyFont="1" applyFill="1" applyBorder="1" applyAlignment="1">
      <alignment horizontal="right" vertical="center"/>
    </xf>
    <xf numFmtId="177" fontId="5" fillId="2" borderId="16" xfId="1" applyNumberFormat="1" applyFont="1" applyFill="1" applyBorder="1" applyAlignment="1">
      <alignment horizontal="right" vertical="center"/>
    </xf>
    <xf numFmtId="176" fontId="5" fillId="0" borderId="12" xfId="1" applyNumberFormat="1" applyFont="1" applyFill="1" applyBorder="1" applyAlignment="1">
      <alignment horizontal="center" vertical="center" wrapText="1" justifyLastLine="1"/>
    </xf>
    <xf numFmtId="176" fontId="5" fillId="0" borderId="16" xfId="1" applyNumberFormat="1" applyFont="1" applyFill="1" applyBorder="1" applyAlignment="1">
      <alignment horizontal="center" vertical="center" wrapText="1" justifyLastLine="1"/>
    </xf>
    <xf numFmtId="176" fontId="5" fillId="0" borderId="12" xfId="1" applyNumberFormat="1" applyFont="1" applyFill="1" applyBorder="1" applyAlignment="1">
      <alignment horizontal="center" vertical="center" justifyLastLine="1"/>
    </xf>
    <xf numFmtId="176" fontId="5" fillId="0" borderId="16" xfId="1" applyNumberFormat="1" applyFont="1" applyFill="1" applyBorder="1" applyAlignment="1">
      <alignment horizontal="center" vertical="center" justifyLastLine="1"/>
    </xf>
    <xf numFmtId="0" fontId="5" fillId="0" borderId="7" xfId="1" applyFont="1" applyFill="1" applyBorder="1" applyAlignment="1">
      <alignment horizontal="distributed" vertical="center"/>
    </xf>
    <xf numFmtId="0" fontId="5" fillId="0" borderId="4" xfId="1" applyFont="1" applyFill="1" applyBorder="1" applyAlignment="1">
      <alignment horizontal="distributed" vertical="center"/>
    </xf>
    <xf numFmtId="0" fontId="5" fillId="0" borderId="5" xfId="1" applyFont="1" applyFill="1" applyBorder="1" applyAlignment="1">
      <alignment horizontal="distributed" vertical="center"/>
    </xf>
    <xf numFmtId="0" fontId="5" fillId="0" borderId="1" xfId="1" applyFont="1" applyFill="1" applyBorder="1" applyAlignment="1">
      <alignment horizontal="distributed" vertical="center"/>
    </xf>
    <xf numFmtId="0" fontId="5" fillId="0" borderId="4" xfId="1" applyFill="1" applyBorder="1" applyAlignment="1">
      <alignment horizontal="distributed" vertical="center"/>
    </xf>
    <xf numFmtId="0" fontId="5" fillId="0" borderId="4" xfId="1" applyFill="1" applyBorder="1" applyAlignment="1">
      <alignment horizontal="distributed" vertical="center" shrinkToFit="1"/>
    </xf>
    <xf numFmtId="0" fontId="5" fillId="0" borderId="4" xfId="1" applyFont="1" applyFill="1" applyBorder="1" applyAlignment="1">
      <alignment horizontal="distributed" vertical="center" shrinkToFit="1"/>
    </xf>
    <xf numFmtId="0" fontId="5" fillId="0" borderId="16" xfId="1" applyFont="1" applyFill="1" applyBorder="1" applyAlignment="1">
      <alignment vertical="center"/>
    </xf>
    <xf numFmtId="0" fontId="5" fillId="0" borderId="4" xfId="1" applyFill="1" applyBorder="1" applyAlignment="1">
      <alignment horizontal="distributed" vertical="center" wrapText="1" shrinkToFit="1"/>
    </xf>
    <xf numFmtId="0" fontId="5" fillId="0" borderId="4" xfId="1" applyFont="1" applyFill="1" applyBorder="1" applyAlignment="1">
      <alignment horizontal="distributed" vertical="center" wrapText="1" shrinkToFit="1"/>
    </xf>
    <xf numFmtId="0" fontId="5" fillId="0" borderId="14" xfId="1" applyFont="1" applyFill="1" applyBorder="1" applyAlignment="1">
      <alignment horizontal="distributed" vertical="center" wrapText="1" shrinkToFit="1"/>
    </xf>
    <xf numFmtId="0" fontId="5" fillId="0" borderId="14" xfId="1" applyFont="1" applyFill="1" applyBorder="1" applyAlignment="1">
      <alignment horizontal="distributed" vertical="center" shrinkToFit="1"/>
    </xf>
    <xf numFmtId="0" fontId="5" fillId="0" borderId="4" xfId="1" applyFont="1" applyFill="1" applyBorder="1" applyAlignment="1">
      <alignment horizontal="right" vertical="center"/>
    </xf>
    <xf numFmtId="0" fontId="5" fillId="0" borderId="5" xfId="1" applyFont="1" applyFill="1" applyBorder="1" applyAlignment="1">
      <alignment horizontal="right" vertical="center"/>
    </xf>
    <xf numFmtId="0" fontId="5" fillId="0" borderId="4" xfId="1" applyFont="1" applyFill="1" applyBorder="1" applyAlignment="1">
      <alignment vertical="center"/>
    </xf>
    <xf numFmtId="0" fontId="5" fillId="0" borderId="5" xfId="1" applyFont="1" applyFill="1" applyBorder="1" applyAlignment="1">
      <alignment vertical="center"/>
    </xf>
    <xf numFmtId="38" fontId="0" fillId="0" borderId="11" xfId="2" quotePrefix="1" applyFont="1" applyFill="1" applyBorder="1" applyAlignment="1">
      <alignment horizontal="center" vertical="center"/>
    </xf>
    <xf numFmtId="38" fontId="0" fillId="0" borderId="13" xfId="2" quotePrefix="1" applyFont="1" applyFill="1" applyBorder="1" applyAlignment="1">
      <alignment horizontal="center" vertical="center"/>
    </xf>
    <xf numFmtId="38" fontId="0" fillId="0" borderId="1" xfId="2" quotePrefix="1" applyFont="1" applyFill="1" applyBorder="1" applyAlignment="1">
      <alignment horizontal="center" vertical="center"/>
    </xf>
    <xf numFmtId="38" fontId="0" fillId="0" borderId="14" xfId="2" quotePrefix="1" applyFont="1" applyFill="1" applyBorder="1" applyAlignment="1">
      <alignment horizontal="center" vertical="center"/>
    </xf>
    <xf numFmtId="0" fontId="8" fillId="0" borderId="1" xfId="1" applyFont="1" applyFill="1" applyBorder="1" applyAlignment="1">
      <alignment horizontal="distributed" vertical="center" wrapText="1" shrinkToFit="1"/>
    </xf>
    <xf numFmtId="0" fontId="8" fillId="0" borderId="1" xfId="1" applyFont="1" applyFill="1" applyBorder="1" applyAlignment="1">
      <alignment horizontal="distributed" vertical="center" shrinkToFit="1"/>
    </xf>
    <xf numFmtId="0" fontId="5" fillId="0" borderId="2" xfId="1" applyFont="1" applyFill="1" applyBorder="1" applyAlignment="1">
      <alignment horizontal="center" vertical="center"/>
    </xf>
    <xf numFmtId="0" fontId="5" fillId="0" borderId="15" xfId="1" applyFont="1" applyFill="1" applyBorder="1" applyAlignment="1">
      <alignment horizontal="center" vertical="center"/>
    </xf>
    <xf numFmtId="0" fontId="5" fillId="0" borderId="13" xfId="1" applyFont="1" applyFill="1" applyBorder="1" applyAlignment="1">
      <alignment horizontal="center" vertical="center"/>
    </xf>
    <xf numFmtId="38" fontId="0" fillId="0" borderId="1" xfId="2" applyFont="1" applyFill="1" applyBorder="1" applyAlignment="1">
      <alignment horizontal="distributed" vertical="center"/>
    </xf>
    <xf numFmtId="0" fontId="5" fillId="0" borderId="14" xfId="1" applyFont="1" applyFill="1" applyBorder="1" applyAlignment="1">
      <alignment horizontal="distributed" vertical="center"/>
    </xf>
    <xf numFmtId="38" fontId="0" fillId="0" borderId="1" xfId="2" applyFont="1" applyFill="1" applyBorder="1" applyAlignment="1">
      <alignment horizontal="center" vertical="center"/>
    </xf>
    <xf numFmtId="38" fontId="0" fillId="0" borderId="14" xfId="2" applyFont="1" applyFill="1" applyBorder="1" applyAlignment="1">
      <alignment horizontal="center" vertical="center"/>
    </xf>
    <xf numFmtId="38" fontId="0" fillId="0" borderId="2" xfId="2" applyFont="1" applyFill="1" applyBorder="1" applyAlignment="1">
      <alignment vertical="center"/>
    </xf>
    <xf numFmtId="38" fontId="0" fillId="0" borderId="15" xfId="2" applyFont="1" applyFill="1" applyBorder="1" applyAlignment="1">
      <alignment vertical="center"/>
    </xf>
    <xf numFmtId="38" fontId="0" fillId="0" borderId="0" xfId="2" applyFont="1" applyFill="1" applyBorder="1" applyAlignment="1">
      <alignment horizontal="distributed" vertical="center"/>
    </xf>
    <xf numFmtId="0" fontId="5" fillId="0" borderId="0" xfId="1" applyFont="1" applyFill="1" applyBorder="1" applyAlignment="1">
      <alignment horizontal="distributed" vertical="center"/>
    </xf>
    <xf numFmtId="38" fontId="0" fillId="0" borderId="0" xfId="2" applyFont="1" applyFill="1" applyBorder="1" applyAlignment="1">
      <alignment horizontal="center" vertical="center"/>
    </xf>
    <xf numFmtId="38" fontId="0" fillId="0" borderId="3" xfId="2" applyFont="1" applyFill="1" applyBorder="1" applyAlignment="1">
      <alignment vertical="center"/>
    </xf>
    <xf numFmtId="38" fontId="0" fillId="0" borderId="4" xfId="2" applyFont="1" applyFill="1" applyBorder="1" applyAlignment="1">
      <alignment horizontal="distributed" vertical="center"/>
    </xf>
    <xf numFmtId="38" fontId="0" fillId="0" borderId="5" xfId="2" applyFont="1" applyFill="1" applyBorder="1" applyAlignment="1">
      <alignment horizontal="distributed" vertical="center"/>
    </xf>
    <xf numFmtId="0" fontId="5" fillId="0" borderId="11" xfId="1" quotePrefix="1" applyFont="1" applyFill="1" applyBorder="1" applyAlignment="1">
      <alignment horizontal="center" vertical="center"/>
    </xf>
    <xf numFmtId="38" fontId="0" fillId="0" borderId="7" xfId="2" applyFont="1" applyFill="1" applyBorder="1" applyAlignment="1">
      <alignment horizontal="distributed" vertical="center"/>
    </xf>
    <xf numFmtId="38" fontId="0" fillId="0" borderId="14" xfId="2" applyFont="1" applyFill="1" applyBorder="1" applyAlignment="1">
      <alignment horizontal="distributed" vertical="center"/>
    </xf>
    <xf numFmtId="0" fontId="5" fillId="0" borderId="8" xfId="1" applyFont="1" applyFill="1" applyBorder="1" applyAlignment="1">
      <alignment horizontal="center" vertical="center" textRotation="255"/>
    </xf>
    <xf numFmtId="0" fontId="5" fillId="0" borderId="12" xfId="1" applyFont="1" applyFill="1" applyBorder="1" applyAlignment="1">
      <alignment horizontal="center" vertical="center" textRotation="255"/>
    </xf>
    <xf numFmtId="0" fontId="5" fillId="0" borderId="17" xfId="1" applyFont="1" applyFill="1" applyBorder="1" applyAlignment="1">
      <alignment horizontal="center" vertical="center" textRotation="255"/>
    </xf>
    <xf numFmtId="0" fontId="5" fillId="0" borderId="16" xfId="1" applyFont="1" applyFill="1" applyBorder="1" applyAlignment="1">
      <alignment horizontal="center" vertical="center" textRotation="255"/>
    </xf>
    <xf numFmtId="38" fontId="0" fillId="0" borderId="2" xfId="2" applyFont="1" applyFill="1" applyBorder="1" applyAlignment="1">
      <alignment horizontal="distributed" vertical="center"/>
    </xf>
    <xf numFmtId="38" fontId="0" fillId="4" borderId="4" xfId="2" applyFont="1" applyFill="1" applyBorder="1" applyAlignment="1">
      <alignment horizontal="center" vertical="center"/>
    </xf>
    <xf numFmtId="38" fontId="0" fillId="4" borderId="5" xfId="2" applyFont="1" applyFill="1" applyBorder="1" applyAlignment="1">
      <alignment horizontal="center" vertical="center"/>
    </xf>
    <xf numFmtId="38" fontId="0" fillId="0" borderId="4" xfId="2" applyFont="1" applyFill="1" applyBorder="1" applyAlignment="1">
      <alignment horizontal="distributed" vertical="distributed"/>
    </xf>
    <xf numFmtId="38" fontId="0" fillId="0" borderId="5" xfId="2" applyFont="1" applyFill="1" applyBorder="1" applyAlignment="1">
      <alignment horizontal="distributed" vertical="distributed"/>
    </xf>
    <xf numFmtId="0" fontId="5" fillId="0" borderId="17" xfId="1" applyFont="1" applyFill="1" applyBorder="1" applyAlignment="1">
      <alignment horizontal="center" vertical="center"/>
    </xf>
    <xf numFmtId="0" fontId="5" fillId="0" borderId="16" xfId="1" applyFont="1" applyFill="1" applyBorder="1" applyAlignment="1">
      <alignment horizontal="center" vertical="center"/>
    </xf>
    <xf numFmtId="176" fontId="5" fillId="0" borderId="4" xfId="1" applyNumberFormat="1" applyFont="1" applyFill="1" applyBorder="1" applyAlignment="1">
      <alignment horizontal="distributed" vertical="center"/>
    </xf>
    <xf numFmtId="176" fontId="38" fillId="0" borderId="12" xfId="1" applyNumberFormat="1" applyFont="1" applyFill="1" applyBorder="1" applyAlignment="1">
      <alignment horizontal="center" vertical="center" wrapText="1" justifyLastLine="1"/>
    </xf>
    <xf numFmtId="176" fontId="38" fillId="0" borderId="16" xfId="1" applyNumberFormat="1" applyFont="1" applyFill="1" applyBorder="1" applyAlignment="1">
      <alignment horizontal="center" vertical="center" wrapText="1" justifyLastLine="1"/>
    </xf>
    <xf numFmtId="176" fontId="7" fillId="0" borderId="12" xfId="1" applyNumberFormat="1" applyFont="1" applyFill="1" applyBorder="1" applyAlignment="1">
      <alignment horizontal="center" vertical="center" wrapText="1" justifyLastLine="1"/>
    </xf>
  </cellXfs>
  <cellStyles count="4">
    <cellStyle name="パーセント 2" xfId="3"/>
    <cellStyle name="桁区切り 2" xfId="2"/>
    <cellStyle name="標準" xfId="0" builtinId="0"/>
    <cellStyle name="標準 2" xfId="1"/>
  </cellStyles>
  <dxfs count="0"/>
  <tableStyles count="0" defaultTableStyle="TableStyleMedium2" defaultPivotStyle="PivotStyleMedium9"/>
  <colors>
    <mruColors>
      <color rgb="FFFFFFCC"/>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38100</xdr:colOff>
          <xdr:row>20</xdr:row>
          <xdr:rowOff>91440</xdr:rowOff>
        </xdr:from>
        <xdr:to>
          <xdr:col>11</xdr:col>
          <xdr:colOff>369018</xdr:colOff>
          <xdr:row>20</xdr:row>
          <xdr:rowOff>304800</xdr:rowOff>
        </xdr:to>
        <xdr:grpSp>
          <xdr:nvGrpSpPr>
            <xdr:cNvPr id="2" name="グループ化 1"/>
            <xdr:cNvGrpSpPr/>
          </xdr:nvGrpSpPr>
          <xdr:grpSpPr>
            <a:xfrm>
              <a:off x="2406650" y="7749540"/>
              <a:ext cx="5556968" cy="213360"/>
              <a:chOff x="2367642" y="5175069"/>
              <a:chExt cx="5490747" cy="213360"/>
            </a:xfrm>
          </xdr:grpSpPr>
          <xdr:sp macro="" textlink="">
            <xdr:nvSpPr>
              <xdr:cNvPr id="4105" name="X01Y60_30_CB2" hidden="1">
                <a:extLst>
                  <a:ext uri="{63B3BB69-23CF-44E3-9099-C40C66FF867C}">
                    <a14:compatExt spid="_x0000_s4105"/>
                  </a:ext>
                </a:extLst>
              </xdr:cNvPr>
              <xdr:cNvSpPr/>
            </xdr:nvSpPr>
            <xdr:spPr bwMode="auto">
              <a:xfrm>
                <a:off x="2367642" y="5175069"/>
                <a:ext cx="1014548" cy="21336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表流水　,</a:t>
                </a:r>
              </a:p>
            </xdr:txBody>
          </xdr:sp>
          <xdr:sp macro="" textlink="">
            <xdr:nvSpPr>
              <xdr:cNvPr id="4106" name="X01Y60_30_CB2" hidden="1">
                <a:extLst>
                  <a:ext uri="{63B3BB69-23CF-44E3-9099-C40C66FF867C}">
                    <a14:compatExt spid="_x0000_s4106"/>
                  </a:ext>
                </a:extLst>
              </xdr:cNvPr>
              <xdr:cNvSpPr/>
            </xdr:nvSpPr>
            <xdr:spPr bwMode="auto">
              <a:xfrm>
                <a:off x="3313611" y="5175069"/>
                <a:ext cx="1014549" cy="21336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ダム　,</a:t>
                </a:r>
              </a:p>
            </xdr:txBody>
          </xdr:sp>
          <xdr:sp macro="" textlink="">
            <xdr:nvSpPr>
              <xdr:cNvPr id="4107" name="X01Y60_30_CB2" hidden="1">
                <a:extLst>
                  <a:ext uri="{63B3BB69-23CF-44E3-9099-C40C66FF867C}">
                    <a14:compatExt spid="_x0000_s4107"/>
                  </a:ext>
                </a:extLst>
              </xdr:cNvPr>
              <xdr:cNvSpPr/>
            </xdr:nvSpPr>
            <xdr:spPr bwMode="auto">
              <a:xfrm>
                <a:off x="4100648" y="5175069"/>
                <a:ext cx="1014549" cy="21336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伏流水　,</a:t>
                </a:r>
              </a:p>
            </xdr:txBody>
          </xdr:sp>
          <xdr:sp macro="" textlink="">
            <xdr:nvSpPr>
              <xdr:cNvPr id="4108" name="X01Y60_30_CB2" hidden="1">
                <a:extLst>
                  <a:ext uri="{63B3BB69-23CF-44E3-9099-C40C66FF867C}">
                    <a14:compatExt spid="_x0000_s4108"/>
                  </a:ext>
                </a:extLst>
              </xdr:cNvPr>
              <xdr:cNvSpPr/>
            </xdr:nvSpPr>
            <xdr:spPr bwMode="auto">
              <a:xfrm>
                <a:off x="5058584" y="5175069"/>
                <a:ext cx="1006928" cy="21336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地下水　,</a:t>
                </a:r>
              </a:p>
            </xdr:txBody>
          </xdr:sp>
          <xdr:sp macro="" textlink="">
            <xdr:nvSpPr>
              <xdr:cNvPr id="4109" name="X01Y60_30_CB2" hidden="1">
                <a:extLst>
                  <a:ext uri="{63B3BB69-23CF-44E3-9099-C40C66FF867C}">
                    <a14:compatExt spid="_x0000_s4109"/>
                  </a:ext>
                </a:extLst>
              </xdr:cNvPr>
              <xdr:cNvSpPr/>
            </xdr:nvSpPr>
            <xdr:spPr bwMode="auto">
              <a:xfrm>
                <a:off x="6016527" y="5175069"/>
                <a:ext cx="1006929" cy="21336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受水　,</a:t>
                </a:r>
              </a:p>
            </xdr:txBody>
          </xdr:sp>
          <xdr:sp macro="" textlink="">
            <xdr:nvSpPr>
              <xdr:cNvPr id="4110" name="X01Y60_30_CB2" hidden="1">
                <a:extLst>
                  <a:ext uri="{63B3BB69-23CF-44E3-9099-C40C66FF867C}">
                    <a14:compatExt spid="_x0000_s4110"/>
                  </a:ext>
                </a:extLst>
              </xdr:cNvPr>
              <xdr:cNvSpPr/>
            </xdr:nvSpPr>
            <xdr:spPr bwMode="auto">
              <a:xfrm>
                <a:off x="6843841" y="5175069"/>
                <a:ext cx="1014548" cy="21336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その他</a:t>
                </a:r>
              </a:p>
            </xdr:txBody>
          </xdr:sp>
        </xdr:grpSp>
        <xdr:clientData/>
      </xdr:twoCellAnchor>
    </mc:Choice>
    <mc:Fallback/>
  </mc:AlternateContent>
  <xdr:twoCellAnchor>
    <xdr:from>
      <xdr:col>6</xdr:col>
      <xdr:colOff>478971</xdr:colOff>
      <xdr:row>2</xdr:row>
      <xdr:rowOff>18800</xdr:rowOff>
    </xdr:from>
    <xdr:to>
      <xdr:col>8</xdr:col>
      <xdr:colOff>348375</xdr:colOff>
      <xdr:row>3</xdr:row>
      <xdr:rowOff>29938</xdr:rowOff>
    </xdr:to>
    <xdr:sp macro="" textlink="">
      <xdr:nvSpPr>
        <xdr:cNvPr id="3" name="中かっこ 2"/>
        <xdr:cNvSpPr/>
      </xdr:nvSpPr>
      <xdr:spPr>
        <a:xfrm>
          <a:off x="4288971" y="531418"/>
          <a:ext cx="1324131" cy="828556"/>
        </a:xfrm>
        <a:prstGeom prst="bracePair">
          <a:avLst/>
        </a:prstGeom>
        <a:ln w="9525">
          <a:solidFill>
            <a:schemeClr val="tx1"/>
          </a:solidFill>
        </a:ln>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ctr"/>
          <a:endParaRPr kumimoji="1" lang="ja-JP" altLang="en-US" sz="2000">
            <a:solidFill>
              <a:sysClr val="windowText" lastClr="000000"/>
            </a:solidFill>
          </a:endParaRPr>
        </a:p>
      </xdr:txBody>
    </xdr:sp>
    <xdr:clientData/>
  </xdr:twoCellAnchor>
  <xdr:twoCellAnchor>
    <xdr:from>
      <xdr:col>6</xdr:col>
      <xdr:colOff>533239</xdr:colOff>
      <xdr:row>2</xdr:row>
      <xdr:rowOff>40323</xdr:rowOff>
    </xdr:from>
    <xdr:to>
      <xdr:col>8</xdr:col>
      <xdr:colOff>359229</xdr:colOff>
      <xdr:row>3</xdr:row>
      <xdr:rowOff>51459</xdr:rowOff>
    </xdr:to>
    <xdr:sp macro="" textlink="">
      <xdr:nvSpPr>
        <xdr:cNvPr id="6" name="正方形/長方形 5"/>
        <xdr:cNvSpPr/>
      </xdr:nvSpPr>
      <xdr:spPr>
        <a:xfrm>
          <a:off x="4343239" y="552941"/>
          <a:ext cx="1280717" cy="828554"/>
        </a:xfrm>
        <a:prstGeom prst="rect">
          <a:avLst/>
        </a:prstGeom>
        <a:no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a:solidFill>
                <a:sysClr val="windowText" lastClr="000000"/>
              </a:solidFill>
            </a:rPr>
            <a:t>水　　　道</a:t>
          </a:r>
          <a:endParaRPr kumimoji="1" lang="en-US" altLang="ja-JP" sz="2000">
            <a:solidFill>
              <a:sysClr val="windowText" lastClr="000000"/>
            </a:solidFill>
          </a:endParaRPr>
        </a:p>
        <a:p>
          <a:pPr algn="l"/>
          <a:r>
            <a:rPr kumimoji="1" lang="ja-JP" altLang="en-US" sz="2000">
              <a:solidFill>
                <a:sysClr val="windowText" lastClr="000000"/>
              </a:solidFill>
            </a:rPr>
            <a:t>簡易水道</a:t>
          </a:r>
        </a:p>
      </xdr:txBody>
    </xdr:sp>
    <xdr:clientData/>
  </xdr:twoCellAnchor>
  <xdr:twoCellAnchor>
    <xdr:from>
      <xdr:col>7</xdr:col>
      <xdr:colOff>568039</xdr:colOff>
      <xdr:row>46</xdr:row>
      <xdr:rowOff>348343</xdr:rowOff>
    </xdr:from>
    <xdr:to>
      <xdr:col>8</xdr:col>
      <xdr:colOff>344387</xdr:colOff>
      <xdr:row>47</xdr:row>
      <xdr:rowOff>478972</xdr:rowOff>
    </xdr:to>
    <xdr:sp macro="" textlink="">
      <xdr:nvSpPr>
        <xdr:cNvPr id="5" name="正方形/長方形 4"/>
        <xdr:cNvSpPr/>
      </xdr:nvSpPr>
      <xdr:spPr>
        <a:xfrm>
          <a:off x="5118268" y="19093543"/>
          <a:ext cx="494805" cy="881743"/>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r>
            <a:rPr kumimoji="1" lang="ja-JP" altLang="en-US" sz="1600">
              <a:solidFill>
                <a:sysClr val="windowText" lastClr="000000"/>
              </a:solidFill>
            </a:rPr>
            <a:t>水道局</a:t>
          </a:r>
        </a:p>
      </xdr:txBody>
    </xdr:sp>
    <xdr:clientData/>
  </xdr:twoCellAnchor>
  <xdr:twoCellAnchor>
    <xdr:from>
      <xdr:col>6</xdr:col>
      <xdr:colOff>566056</xdr:colOff>
      <xdr:row>48</xdr:row>
      <xdr:rowOff>606631</xdr:rowOff>
    </xdr:from>
    <xdr:to>
      <xdr:col>7</xdr:col>
      <xdr:colOff>393865</xdr:colOff>
      <xdr:row>50</xdr:row>
      <xdr:rowOff>52449</xdr:rowOff>
    </xdr:to>
    <xdr:sp macro="" textlink="">
      <xdr:nvSpPr>
        <xdr:cNvPr id="27" name="正方形/長方形 26"/>
        <xdr:cNvSpPr/>
      </xdr:nvSpPr>
      <xdr:spPr>
        <a:xfrm>
          <a:off x="4376056" y="18807545"/>
          <a:ext cx="568038" cy="948047"/>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r>
            <a:rPr kumimoji="1" lang="ja-JP" altLang="en-US" sz="1600">
              <a:solidFill>
                <a:sysClr val="windowText" lastClr="000000"/>
              </a:solidFill>
            </a:rPr>
            <a:t>●●課</a:t>
          </a:r>
        </a:p>
      </xdr:txBody>
    </xdr:sp>
    <xdr:clientData/>
  </xdr:twoCellAnchor>
  <xdr:twoCellAnchor>
    <xdr:from>
      <xdr:col>8</xdr:col>
      <xdr:colOff>399806</xdr:colOff>
      <xdr:row>48</xdr:row>
      <xdr:rowOff>606632</xdr:rowOff>
    </xdr:from>
    <xdr:to>
      <xdr:col>9</xdr:col>
      <xdr:colOff>225635</xdr:colOff>
      <xdr:row>50</xdr:row>
      <xdr:rowOff>52450</xdr:rowOff>
    </xdr:to>
    <xdr:sp macro="" textlink="">
      <xdr:nvSpPr>
        <xdr:cNvPr id="28" name="正方形/長方形 27"/>
        <xdr:cNvSpPr/>
      </xdr:nvSpPr>
      <xdr:spPr>
        <a:xfrm>
          <a:off x="5668492" y="18807546"/>
          <a:ext cx="566057" cy="948047"/>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r>
            <a:rPr kumimoji="1" lang="ja-JP" altLang="en-US" sz="1600">
              <a:solidFill>
                <a:sysClr val="windowText" lastClr="000000"/>
              </a:solidFill>
            </a:rPr>
            <a:t>●●課</a:t>
          </a:r>
        </a:p>
      </xdr:txBody>
    </xdr:sp>
    <xdr:clientData/>
  </xdr:twoCellAnchor>
  <xdr:twoCellAnchor>
    <xdr:from>
      <xdr:col>10</xdr:col>
      <xdr:colOff>276104</xdr:colOff>
      <xdr:row>48</xdr:row>
      <xdr:rowOff>601685</xdr:rowOff>
    </xdr:from>
    <xdr:to>
      <xdr:col>11</xdr:col>
      <xdr:colOff>109851</xdr:colOff>
      <xdr:row>50</xdr:row>
      <xdr:rowOff>47503</xdr:rowOff>
    </xdr:to>
    <xdr:sp macro="" textlink="">
      <xdr:nvSpPr>
        <xdr:cNvPr id="29" name="正方形/長方形 28"/>
        <xdr:cNvSpPr/>
      </xdr:nvSpPr>
      <xdr:spPr>
        <a:xfrm>
          <a:off x="7025247" y="20849114"/>
          <a:ext cx="573975" cy="948046"/>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r>
            <a:rPr kumimoji="1" lang="ja-JP" altLang="en-US" sz="1600">
              <a:solidFill>
                <a:sysClr val="windowText" lastClr="000000"/>
              </a:solidFill>
            </a:rPr>
            <a:t>●●課</a:t>
          </a:r>
        </a:p>
      </xdr:txBody>
    </xdr:sp>
    <xdr:clientData/>
  </xdr:twoCellAnchor>
  <xdr:twoCellAnchor>
    <xdr:from>
      <xdr:col>4</xdr:col>
      <xdr:colOff>726374</xdr:colOff>
      <xdr:row>48</xdr:row>
      <xdr:rowOff>634340</xdr:rowOff>
    </xdr:from>
    <xdr:to>
      <xdr:col>5</xdr:col>
      <xdr:colOff>551215</xdr:colOff>
      <xdr:row>50</xdr:row>
      <xdr:rowOff>80158</xdr:rowOff>
    </xdr:to>
    <xdr:sp macro="" textlink="">
      <xdr:nvSpPr>
        <xdr:cNvPr id="30" name="正方形/長方形 29"/>
        <xdr:cNvSpPr/>
      </xdr:nvSpPr>
      <xdr:spPr>
        <a:xfrm>
          <a:off x="3055917" y="18835254"/>
          <a:ext cx="565069" cy="948047"/>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r>
            <a:rPr kumimoji="1" lang="ja-JP" altLang="en-US" sz="1600">
              <a:solidFill>
                <a:sysClr val="windowText" lastClr="000000"/>
              </a:solidFill>
            </a:rPr>
            <a:t>●●課</a:t>
          </a:r>
        </a:p>
      </xdr:txBody>
    </xdr:sp>
    <xdr:clientData/>
  </xdr:twoCellAnchor>
  <xdr:twoCellAnchor>
    <xdr:from>
      <xdr:col>8</xdr:col>
      <xdr:colOff>83132</xdr:colOff>
      <xdr:row>47</xdr:row>
      <xdr:rowOff>491421</xdr:rowOff>
    </xdr:from>
    <xdr:to>
      <xdr:col>8</xdr:col>
      <xdr:colOff>90060</xdr:colOff>
      <xdr:row>48</xdr:row>
      <xdr:rowOff>347763</xdr:rowOff>
    </xdr:to>
    <xdr:cxnSp macro="">
      <xdr:nvCxnSpPr>
        <xdr:cNvPr id="8" name="直線コネクタ 7"/>
        <xdr:cNvCxnSpPr/>
      </xdr:nvCxnSpPr>
      <xdr:spPr>
        <a:xfrm flipH="1">
          <a:off x="5351818" y="19987735"/>
          <a:ext cx="6928" cy="607457"/>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236380</xdr:colOff>
      <xdr:row>48</xdr:row>
      <xdr:rowOff>348343</xdr:rowOff>
    </xdr:from>
    <xdr:to>
      <xdr:col>10</xdr:col>
      <xdr:colOff>589008</xdr:colOff>
      <xdr:row>48</xdr:row>
      <xdr:rowOff>349699</xdr:rowOff>
    </xdr:to>
    <xdr:cxnSp macro="">
      <xdr:nvCxnSpPr>
        <xdr:cNvPr id="33" name="直線コネクタ 32"/>
        <xdr:cNvCxnSpPr/>
      </xdr:nvCxnSpPr>
      <xdr:spPr>
        <a:xfrm flipV="1">
          <a:off x="3306151" y="20595772"/>
          <a:ext cx="4032000" cy="1356"/>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575950</xdr:colOff>
      <xdr:row>48</xdr:row>
      <xdr:rowOff>326572</xdr:rowOff>
    </xdr:from>
    <xdr:to>
      <xdr:col>10</xdr:col>
      <xdr:colOff>575950</xdr:colOff>
      <xdr:row>48</xdr:row>
      <xdr:rowOff>589073</xdr:rowOff>
    </xdr:to>
    <xdr:cxnSp macro="">
      <xdr:nvCxnSpPr>
        <xdr:cNvPr id="36" name="直線コネクタ 35"/>
        <xdr:cNvCxnSpPr/>
      </xdr:nvCxnSpPr>
      <xdr:spPr>
        <a:xfrm>
          <a:off x="7325093" y="20574001"/>
          <a:ext cx="0" cy="262501"/>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245423</xdr:colOff>
      <xdr:row>48</xdr:row>
      <xdr:rowOff>359228</xdr:rowOff>
    </xdr:from>
    <xdr:to>
      <xdr:col>5</xdr:col>
      <xdr:colOff>245423</xdr:colOff>
      <xdr:row>48</xdr:row>
      <xdr:rowOff>621729</xdr:rowOff>
    </xdr:to>
    <xdr:cxnSp macro="">
      <xdr:nvCxnSpPr>
        <xdr:cNvPr id="38" name="直線コネクタ 37"/>
        <xdr:cNvCxnSpPr/>
      </xdr:nvCxnSpPr>
      <xdr:spPr>
        <a:xfrm>
          <a:off x="3315194" y="18560142"/>
          <a:ext cx="0" cy="262501"/>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118755</xdr:colOff>
      <xdr:row>48</xdr:row>
      <xdr:rowOff>337457</xdr:rowOff>
    </xdr:from>
    <xdr:to>
      <xdr:col>7</xdr:col>
      <xdr:colOff>118755</xdr:colOff>
      <xdr:row>48</xdr:row>
      <xdr:rowOff>599958</xdr:rowOff>
    </xdr:to>
    <xdr:cxnSp macro="">
      <xdr:nvCxnSpPr>
        <xdr:cNvPr id="39" name="直線コネクタ 38"/>
        <xdr:cNvCxnSpPr/>
      </xdr:nvCxnSpPr>
      <xdr:spPr>
        <a:xfrm>
          <a:off x="4668984" y="18538371"/>
          <a:ext cx="0" cy="262501"/>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698667</xdr:colOff>
      <xdr:row>48</xdr:row>
      <xdr:rowOff>337457</xdr:rowOff>
    </xdr:from>
    <xdr:to>
      <xdr:col>8</xdr:col>
      <xdr:colOff>698667</xdr:colOff>
      <xdr:row>48</xdr:row>
      <xdr:rowOff>599958</xdr:rowOff>
    </xdr:to>
    <xdr:cxnSp macro="">
      <xdr:nvCxnSpPr>
        <xdr:cNvPr id="40" name="直線コネクタ 39"/>
        <xdr:cNvCxnSpPr/>
      </xdr:nvCxnSpPr>
      <xdr:spPr>
        <a:xfrm>
          <a:off x="5967353" y="18538371"/>
          <a:ext cx="0" cy="262501"/>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108857</xdr:colOff>
      <xdr:row>86</xdr:row>
      <xdr:rowOff>87085</xdr:rowOff>
    </xdr:from>
    <xdr:to>
      <xdr:col>7</xdr:col>
      <xdr:colOff>348342</xdr:colOff>
      <xdr:row>91</xdr:row>
      <xdr:rowOff>215788</xdr:rowOff>
    </xdr:to>
    <xdr:pic>
      <xdr:nvPicPr>
        <xdr:cNvPr id="10" name="図 9"/>
        <xdr:cNvPicPr>
          <a:picLocks noChangeAspect="1"/>
        </xdr:cNvPicPr>
      </xdr:nvPicPr>
      <xdr:blipFill>
        <a:blip xmlns:r="http://schemas.openxmlformats.org/officeDocument/2006/relationships" r:embed="rId1"/>
        <a:stretch>
          <a:fillRect/>
        </a:stretch>
      </xdr:blipFill>
      <xdr:spPr>
        <a:xfrm>
          <a:off x="108857" y="36946114"/>
          <a:ext cx="4789714" cy="3111389"/>
        </a:xfrm>
        <a:prstGeom prst="rect">
          <a:avLst/>
        </a:prstGeom>
      </xdr:spPr>
    </xdr:pic>
    <xdr:clientData/>
  </xdr:twoCellAnchor>
  <xdr:twoCellAnchor editAs="oneCell">
    <xdr:from>
      <xdr:col>3</xdr:col>
      <xdr:colOff>555171</xdr:colOff>
      <xdr:row>76</xdr:row>
      <xdr:rowOff>141513</xdr:rowOff>
    </xdr:from>
    <xdr:to>
      <xdr:col>11</xdr:col>
      <xdr:colOff>530019</xdr:colOff>
      <xdr:row>81</xdr:row>
      <xdr:rowOff>278916</xdr:rowOff>
    </xdr:to>
    <xdr:pic>
      <xdr:nvPicPr>
        <xdr:cNvPr id="15" name="図 14"/>
        <xdr:cNvPicPr>
          <a:picLocks noChangeAspect="1"/>
        </xdr:cNvPicPr>
      </xdr:nvPicPr>
      <xdr:blipFill>
        <a:blip xmlns:r="http://schemas.openxmlformats.org/officeDocument/2006/relationships" r:embed="rId2"/>
        <a:stretch>
          <a:fillRect/>
        </a:stretch>
      </xdr:blipFill>
      <xdr:spPr>
        <a:xfrm>
          <a:off x="1807028" y="31470599"/>
          <a:ext cx="6212362" cy="2804403"/>
        </a:xfrm>
        <a:prstGeom prst="rect">
          <a:avLst/>
        </a:prstGeom>
      </xdr:spPr>
    </xdr:pic>
    <xdr:clientData/>
  </xdr:twoCellAnchor>
  <xdr:twoCellAnchor editAs="oneCell">
    <xdr:from>
      <xdr:col>7</xdr:col>
      <xdr:colOff>485240</xdr:colOff>
      <xdr:row>86</xdr:row>
      <xdr:rowOff>97972</xdr:rowOff>
    </xdr:from>
    <xdr:to>
      <xdr:col>14</xdr:col>
      <xdr:colOff>827315</xdr:colOff>
      <xdr:row>91</xdr:row>
      <xdr:rowOff>239485</xdr:rowOff>
    </xdr:to>
    <xdr:pic>
      <xdr:nvPicPr>
        <xdr:cNvPr id="19" name="図 18"/>
        <xdr:cNvPicPr>
          <a:picLocks noChangeAspect="1"/>
        </xdr:cNvPicPr>
      </xdr:nvPicPr>
      <xdr:blipFill>
        <a:blip xmlns:r="http://schemas.openxmlformats.org/officeDocument/2006/relationships" r:embed="rId3"/>
        <a:stretch>
          <a:fillRect/>
        </a:stretch>
      </xdr:blipFill>
      <xdr:spPr>
        <a:xfrm>
          <a:off x="5035469" y="36957001"/>
          <a:ext cx="5491017" cy="3124199"/>
        </a:xfrm>
        <a:prstGeom prst="rect">
          <a:avLst/>
        </a:prstGeom>
      </xdr:spPr>
    </xdr:pic>
    <xdr:clientData/>
  </xdr:twoCellAnchor>
  <xdr:twoCellAnchor editAs="oneCell">
    <xdr:from>
      <xdr:col>3</xdr:col>
      <xdr:colOff>729342</xdr:colOff>
      <xdr:row>96</xdr:row>
      <xdr:rowOff>119743</xdr:rowOff>
    </xdr:from>
    <xdr:to>
      <xdr:col>12</xdr:col>
      <xdr:colOff>446314</xdr:colOff>
      <xdr:row>100</xdr:row>
      <xdr:rowOff>735874</xdr:rowOff>
    </xdr:to>
    <xdr:pic>
      <xdr:nvPicPr>
        <xdr:cNvPr id="21" name="図 20"/>
        <xdr:cNvPicPr>
          <a:picLocks noChangeAspect="1"/>
        </xdr:cNvPicPr>
      </xdr:nvPicPr>
      <xdr:blipFill>
        <a:blip xmlns:r="http://schemas.openxmlformats.org/officeDocument/2006/relationships" r:embed="rId4"/>
        <a:stretch>
          <a:fillRect/>
        </a:stretch>
      </xdr:blipFill>
      <xdr:spPr>
        <a:xfrm>
          <a:off x="1981199" y="42563143"/>
          <a:ext cx="6683829" cy="2673531"/>
        </a:xfrm>
        <a:prstGeom prst="rect">
          <a:avLst/>
        </a:prstGeom>
      </xdr:spPr>
    </xdr:pic>
    <xdr:clientData/>
  </xdr:twoCellAnchor>
  <xdr:twoCellAnchor editAs="oneCell">
    <xdr:from>
      <xdr:col>3</xdr:col>
      <xdr:colOff>544286</xdr:colOff>
      <xdr:row>106</xdr:row>
      <xdr:rowOff>71409</xdr:rowOff>
    </xdr:from>
    <xdr:to>
      <xdr:col>11</xdr:col>
      <xdr:colOff>228601</xdr:colOff>
      <xdr:row>109</xdr:row>
      <xdr:rowOff>603068</xdr:rowOff>
    </xdr:to>
    <xdr:pic>
      <xdr:nvPicPr>
        <xdr:cNvPr id="23" name="図 22"/>
        <xdr:cNvPicPr>
          <a:picLocks noChangeAspect="1"/>
        </xdr:cNvPicPr>
      </xdr:nvPicPr>
      <xdr:blipFill>
        <a:blip xmlns:r="http://schemas.openxmlformats.org/officeDocument/2006/relationships" r:embed="rId5"/>
        <a:stretch>
          <a:fillRect/>
        </a:stretch>
      </xdr:blipFill>
      <xdr:spPr>
        <a:xfrm>
          <a:off x="1796143" y="51865638"/>
          <a:ext cx="5921829" cy="21318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xdr:colOff>
      <xdr:row>1</xdr:row>
      <xdr:rowOff>0</xdr:rowOff>
    </xdr:from>
    <xdr:to>
      <xdr:col>10</xdr:col>
      <xdr:colOff>0</xdr:colOff>
      <xdr:row>2</xdr:row>
      <xdr:rowOff>373380</xdr:rowOff>
    </xdr:to>
    <xdr:sp macro="" textlink="">
      <xdr:nvSpPr>
        <xdr:cNvPr id="2" name="Line 1"/>
        <xdr:cNvSpPr>
          <a:spLocks noChangeShapeType="1"/>
        </xdr:cNvSpPr>
      </xdr:nvSpPr>
      <xdr:spPr bwMode="auto">
        <a:xfrm>
          <a:off x="7620" y="167640"/>
          <a:ext cx="3520440" cy="54102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64</xdr:row>
      <xdr:rowOff>0</xdr:rowOff>
    </xdr:from>
    <xdr:to>
      <xdr:col>10</xdr:col>
      <xdr:colOff>15240</xdr:colOff>
      <xdr:row>66</xdr:row>
      <xdr:rowOff>0</xdr:rowOff>
    </xdr:to>
    <xdr:sp macro="" textlink="">
      <xdr:nvSpPr>
        <xdr:cNvPr id="4" name="Line 3"/>
        <xdr:cNvSpPr>
          <a:spLocks noChangeShapeType="1"/>
        </xdr:cNvSpPr>
      </xdr:nvSpPr>
      <xdr:spPr bwMode="auto">
        <a:xfrm>
          <a:off x="0" y="12832080"/>
          <a:ext cx="3543300" cy="57912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68580</xdr:colOff>
      <xdr:row>65</xdr:row>
      <xdr:rowOff>53340</xdr:rowOff>
    </xdr:from>
    <xdr:to>
      <xdr:col>11</xdr:col>
      <xdr:colOff>571500</xdr:colOff>
      <xdr:row>65</xdr:row>
      <xdr:rowOff>342900</xdr:rowOff>
    </xdr:to>
    <xdr:sp macro="" textlink="">
      <xdr:nvSpPr>
        <xdr:cNvPr id="5" name="AutoShape 4"/>
        <xdr:cNvSpPr>
          <a:spLocks noChangeArrowheads="1"/>
        </xdr:cNvSpPr>
      </xdr:nvSpPr>
      <xdr:spPr bwMode="auto">
        <a:xfrm>
          <a:off x="4236720" y="13083540"/>
          <a:ext cx="502920" cy="28956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xdr:colOff>
      <xdr:row>1</xdr:row>
      <xdr:rowOff>0</xdr:rowOff>
    </xdr:from>
    <xdr:to>
      <xdr:col>10</xdr:col>
      <xdr:colOff>0</xdr:colOff>
      <xdr:row>2</xdr:row>
      <xdr:rowOff>373380</xdr:rowOff>
    </xdr:to>
    <xdr:sp macro="" textlink="">
      <xdr:nvSpPr>
        <xdr:cNvPr id="2" name="Line 1"/>
        <xdr:cNvSpPr>
          <a:spLocks noChangeShapeType="1"/>
        </xdr:cNvSpPr>
      </xdr:nvSpPr>
      <xdr:spPr bwMode="auto">
        <a:xfrm>
          <a:off x="7620" y="228600"/>
          <a:ext cx="6278880" cy="45593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63</xdr:row>
      <xdr:rowOff>0</xdr:rowOff>
    </xdr:from>
    <xdr:to>
      <xdr:col>10</xdr:col>
      <xdr:colOff>15240</xdr:colOff>
      <xdr:row>65</xdr:row>
      <xdr:rowOff>0</xdr:rowOff>
    </xdr:to>
    <xdr:sp macro="" textlink="">
      <xdr:nvSpPr>
        <xdr:cNvPr id="3" name="Line 3"/>
        <xdr:cNvSpPr>
          <a:spLocks noChangeShapeType="1"/>
        </xdr:cNvSpPr>
      </xdr:nvSpPr>
      <xdr:spPr bwMode="auto">
        <a:xfrm>
          <a:off x="0" y="14401800"/>
          <a:ext cx="630174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68580</xdr:colOff>
      <xdr:row>64</xdr:row>
      <xdr:rowOff>53340</xdr:rowOff>
    </xdr:from>
    <xdr:to>
      <xdr:col>11</xdr:col>
      <xdr:colOff>571500</xdr:colOff>
      <xdr:row>64</xdr:row>
      <xdr:rowOff>342900</xdr:rowOff>
    </xdr:to>
    <xdr:sp macro="" textlink="">
      <xdr:nvSpPr>
        <xdr:cNvPr id="4" name="AutoShape 4"/>
        <xdr:cNvSpPr>
          <a:spLocks noChangeArrowheads="1"/>
        </xdr:cNvSpPr>
      </xdr:nvSpPr>
      <xdr:spPr bwMode="auto">
        <a:xfrm>
          <a:off x="6983730" y="14683740"/>
          <a:ext cx="502920" cy="17526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xdr:colOff>
      <xdr:row>1</xdr:row>
      <xdr:rowOff>0</xdr:rowOff>
    </xdr:from>
    <xdr:to>
      <xdr:col>10</xdr:col>
      <xdr:colOff>0</xdr:colOff>
      <xdr:row>2</xdr:row>
      <xdr:rowOff>373380</xdr:rowOff>
    </xdr:to>
    <xdr:sp macro="" textlink="">
      <xdr:nvSpPr>
        <xdr:cNvPr id="2" name="Line 1"/>
        <xdr:cNvSpPr>
          <a:spLocks noChangeShapeType="1"/>
        </xdr:cNvSpPr>
      </xdr:nvSpPr>
      <xdr:spPr bwMode="auto">
        <a:xfrm>
          <a:off x="7620" y="165100"/>
          <a:ext cx="3624580" cy="54483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64</xdr:row>
      <xdr:rowOff>0</xdr:rowOff>
    </xdr:from>
    <xdr:to>
      <xdr:col>10</xdr:col>
      <xdr:colOff>15240</xdr:colOff>
      <xdr:row>66</xdr:row>
      <xdr:rowOff>0</xdr:rowOff>
    </xdr:to>
    <xdr:sp macro="" textlink="">
      <xdr:nvSpPr>
        <xdr:cNvPr id="3" name="Line 3"/>
        <xdr:cNvSpPr>
          <a:spLocks noChangeShapeType="1"/>
        </xdr:cNvSpPr>
      </xdr:nvSpPr>
      <xdr:spPr bwMode="auto">
        <a:xfrm>
          <a:off x="0" y="12979400"/>
          <a:ext cx="3632200" cy="577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68580</xdr:colOff>
      <xdr:row>65</xdr:row>
      <xdr:rowOff>53340</xdr:rowOff>
    </xdr:from>
    <xdr:to>
      <xdr:col>11</xdr:col>
      <xdr:colOff>571500</xdr:colOff>
      <xdr:row>65</xdr:row>
      <xdr:rowOff>342900</xdr:rowOff>
    </xdr:to>
    <xdr:sp macro="" textlink="">
      <xdr:nvSpPr>
        <xdr:cNvPr id="4" name="AutoShape 4"/>
        <xdr:cNvSpPr>
          <a:spLocks noChangeArrowheads="1"/>
        </xdr:cNvSpPr>
      </xdr:nvSpPr>
      <xdr:spPr bwMode="auto">
        <a:xfrm>
          <a:off x="3632200" y="13229590"/>
          <a:ext cx="0" cy="28956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7620</xdr:colOff>
      <xdr:row>1</xdr:row>
      <xdr:rowOff>0</xdr:rowOff>
    </xdr:from>
    <xdr:to>
      <xdr:col>10</xdr:col>
      <xdr:colOff>0</xdr:colOff>
      <xdr:row>2</xdr:row>
      <xdr:rowOff>373380</xdr:rowOff>
    </xdr:to>
    <xdr:sp macro="" textlink="">
      <xdr:nvSpPr>
        <xdr:cNvPr id="2" name="Line 1"/>
        <xdr:cNvSpPr>
          <a:spLocks noChangeShapeType="1"/>
        </xdr:cNvSpPr>
      </xdr:nvSpPr>
      <xdr:spPr bwMode="auto">
        <a:xfrm>
          <a:off x="7620" y="165100"/>
          <a:ext cx="3624580" cy="54483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64</xdr:row>
      <xdr:rowOff>0</xdr:rowOff>
    </xdr:from>
    <xdr:to>
      <xdr:col>10</xdr:col>
      <xdr:colOff>15240</xdr:colOff>
      <xdr:row>66</xdr:row>
      <xdr:rowOff>0</xdr:rowOff>
    </xdr:to>
    <xdr:sp macro="" textlink="">
      <xdr:nvSpPr>
        <xdr:cNvPr id="3" name="Line 3"/>
        <xdr:cNvSpPr>
          <a:spLocks noChangeShapeType="1"/>
        </xdr:cNvSpPr>
      </xdr:nvSpPr>
      <xdr:spPr bwMode="auto">
        <a:xfrm>
          <a:off x="0" y="12979400"/>
          <a:ext cx="3632200" cy="577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68580</xdr:colOff>
      <xdr:row>65</xdr:row>
      <xdr:rowOff>53340</xdr:rowOff>
    </xdr:from>
    <xdr:to>
      <xdr:col>11</xdr:col>
      <xdr:colOff>571500</xdr:colOff>
      <xdr:row>65</xdr:row>
      <xdr:rowOff>342900</xdr:rowOff>
    </xdr:to>
    <xdr:sp macro="" textlink="">
      <xdr:nvSpPr>
        <xdr:cNvPr id="4" name="AutoShape 4"/>
        <xdr:cNvSpPr>
          <a:spLocks noChangeArrowheads="1"/>
        </xdr:cNvSpPr>
      </xdr:nvSpPr>
      <xdr:spPr bwMode="auto">
        <a:xfrm>
          <a:off x="3632200" y="13229590"/>
          <a:ext cx="0" cy="28956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3" tint="0.59999389629810485"/>
    <pageSetUpPr fitToPage="1"/>
  </sheetPr>
  <dimension ref="A1:AG169"/>
  <sheetViews>
    <sheetView showGridLines="0" view="pageBreakPreview" zoomScaleNormal="70" zoomScaleSheetLayoutView="100" workbookViewId="0">
      <selection activeCell="B122" sqref="B122:O127"/>
    </sheetView>
  </sheetViews>
  <sheetFormatPr defaultColWidth="8.88671875" defaultRowHeight="13.2"/>
  <cols>
    <col min="1" max="1" width="1.77734375" style="1" customWidth="1"/>
    <col min="2" max="2" width="4.77734375" style="1" customWidth="1"/>
    <col min="3" max="3" width="11.77734375" style="1" customWidth="1"/>
    <col min="4" max="4" width="15.77734375" style="1" customWidth="1"/>
    <col min="5" max="7" width="10.77734375" style="1" customWidth="1"/>
    <col min="8" max="8" width="10.44140625" style="1" customWidth="1"/>
    <col min="9" max="11" width="10.77734375" style="1" customWidth="1"/>
    <col min="12" max="12" width="10.6640625" style="1" customWidth="1"/>
    <col min="13" max="14" width="10.77734375" style="1" customWidth="1"/>
    <col min="15" max="15" width="12.33203125" style="1" customWidth="1"/>
    <col min="16" max="16" width="2.77734375" style="1" customWidth="1"/>
    <col min="17" max="17" width="8.88671875" style="204"/>
    <col min="18" max="16384" width="8.88671875" style="1"/>
  </cols>
  <sheetData>
    <row r="1" spans="2:24" ht="10.199999999999999" customHeight="1" thickBot="1"/>
    <row r="2" spans="2:24" ht="30" customHeight="1" thickBot="1">
      <c r="C2" s="443"/>
      <c r="D2" s="444"/>
      <c r="E2" s="444"/>
      <c r="F2" s="444"/>
      <c r="N2" s="453" t="s">
        <v>258</v>
      </c>
      <c r="O2" s="454"/>
      <c r="P2" s="115"/>
    </row>
    <row r="3" spans="2:24" ht="64.95" customHeight="1">
      <c r="B3" s="455" t="s">
        <v>214</v>
      </c>
      <c r="C3" s="456"/>
      <c r="D3" s="456"/>
      <c r="E3" s="456"/>
      <c r="F3" s="456"/>
      <c r="G3" s="456"/>
      <c r="H3" s="456"/>
      <c r="I3" s="456"/>
      <c r="J3" s="456"/>
      <c r="K3" s="456"/>
      <c r="L3" s="456"/>
      <c r="M3" s="456"/>
      <c r="N3" s="456"/>
      <c r="O3" s="456"/>
    </row>
    <row r="4" spans="2:24" ht="29.55" customHeight="1">
      <c r="B4" s="178"/>
      <c r="C4" s="179"/>
      <c r="D4" s="179"/>
      <c r="E4" s="179"/>
      <c r="F4" s="179"/>
      <c r="G4" s="179"/>
      <c r="H4" s="179"/>
      <c r="I4" s="179"/>
      <c r="J4" s="179"/>
      <c r="K4" s="179"/>
      <c r="L4" s="179"/>
      <c r="M4" s="179"/>
      <c r="N4" s="179"/>
      <c r="O4" s="179"/>
    </row>
    <row r="5" spans="2:24" s="120" customFormat="1" ht="41.55" customHeight="1">
      <c r="B5" s="445" t="s">
        <v>207</v>
      </c>
      <c r="C5" s="445"/>
      <c r="D5" s="445"/>
      <c r="E5" s="446"/>
      <c r="F5" s="446"/>
      <c r="G5" s="446"/>
      <c r="H5" s="446"/>
      <c r="I5" s="446"/>
      <c r="J5" s="186"/>
      <c r="K5" s="182"/>
      <c r="L5" s="182"/>
      <c r="M5" s="182"/>
      <c r="N5" s="182"/>
      <c r="O5" s="182"/>
      <c r="P5" s="182"/>
      <c r="Q5" s="205"/>
    </row>
    <row r="6" spans="2:24" s="120" customFormat="1" ht="18" customHeight="1">
      <c r="B6" s="183"/>
      <c r="C6" s="183"/>
      <c r="D6" s="183"/>
      <c r="E6" s="183"/>
      <c r="F6" s="184"/>
      <c r="G6" s="184"/>
      <c r="H6" s="184"/>
      <c r="I6" s="184"/>
      <c r="J6" s="184"/>
      <c r="K6" s="182"/>
      <c r="L6" s="182"/>
      <c r="M6" s="182"/>
      <c r="N6" s="182"/>
      <c r="O6" s="182"/>
      <c r="P6" s="182"/>
      <c r="Q6" s="205"/>
    </row>
    <row r="7" spans="2:24" s="120" customFormat="1" ht="40.950000000000003" customHeight="1">
      <c r="B7" s="445" t="s">
        <v>208</v>
      </c>
      <c r="C7" s="445"/>
      <c r="D7" s="445"/>
      <c r="E7" s="446"/>
      <c r="F7" s="446"/>
      <c r="G7" s="446"/>
      <c r="H7" s="446"/>
      <c r="I7" s="446"/>
      <c r="J7" s="186"/>
      <c r="K7" s="182"/>
      <c r="L7" s="182"/>
      <c r="M7" s="182"/>
      <c r="N7" s="182"/>
      <c r="O7" s="182"/>
      <c r="P7" s="182"/>
      <c r="Q7" s="205"/>
    </row>
    <row r="8" spans="2:24" s="120" customFormat="1" ht="18" customHeight="1">
      <c r="B8" s="185"/>
      <c r="C8" s="185"/>
      <c r="D8" s="185"/>
      <c r="E8" s="185"/>
      <c r="F8" s="184"/>
      <c r="G8" s="184"/>
      <c r="H8" s="184"/>
      <c r="I8" s="184"/>
      <c r="J8" s="184"/>
      <c r="K8" s="182"/>
      <c r="L8" s="182"/>
      <c r="M8" s="182"/>
      <c r="N8" s="182"/>
      <c r="O8" s="182"/>
      <c r="P8" s="182"/>
      <c r="Q8" s="205"/>
    </row>
    <row r="9" spans="2:24" ht="41.55" customHeight="1">
      <c r="B9" s="378" t="s">
        <v>196</v>
      </c>
      <c r="C9" s="378"/>
      <c r="D9" s="378"/>
      <c r="E9" s="155" t="s">
        <v>197</v>
      </c>
      <c r="F9" s="169"/>
      <c r="G9" s="155" t="s">
        <v>198</v>
      </c>
      <c r="H9" s="169"/>
      <c r="I9" s="155" t="s">
        <v>199</v>
      </c>
      <c r="J9" s="161"/>
      <c r="K9" s="161"/>
      <c r="L9" s="161"/>
      <c r="M9" s="161"/>
      <c r="N9" s="161"/>
      <c r="O9" s="161"/>
    </row>
    <row r="10" spans="2:24" ht="19.95" customHeight="1">
      <c r="B10" s="153"/>
      <c r="C10" s="153"/>
      <c r="D10" s="153"/>
      <c r="E10" s="152"/>
      <c r="F10" s="4"/>
      <c r="G10" s="4"/>
      <c r="H10" s="162"/>
      <c r="I10" s="4"/>
      <c r="J10" s="4"/>
      <c r="K10" s="4"/>
      <c r="L10" s="4"/>
      <c r="M10" s="4"/>
      <c r="N10" s="4"/>
      <c r="O10" s="4"/>
    </row>
    <row r="11" spans="2:24" ht="42.6" customHeight="1">
      <c r="B11" s="378" t="s">
        <v>150</v>
      </c>
      <c r="C11" s="378"/>
      <c r="D11" s="378"/>
      <c r="E11" s="155" t="s">
        <v>151</v>
      </c>
      <c r="F11" s="180"/>
      <c r="G11" s="180" t="s">
        <v>152</v>
      </c>
      <c r="H11" s="379" t="s">
        <v>153</v>
      </c>
      <c r="I11" s="379"/>
      <c r="J11" s="180" t="s">
        <v>151</v>
      </c>
      <c r="K11" s="180"/>
      <c r="L11" s="379" t="s">
        <v>152</v>
      </c>
      <c r="M11" s="379"/>
      <c r="N11" s="154"/>
      <c r="O11" s="154"/>
    </row>
    <row r="12" spans="2:24" ht="18" customHeight="1">
      <c r="B12" s="153"/>
      <c r="C12" s="153"/>
      <c r="D12" s="153"/>
      <c r="E12" s="152"/>
      <c r="F12" s="4"/>
      <c r="G12" s="4"/>
      <c r="H12" s="4"/>
      <c r="I12" s="4"/>
      <c r="J12" s="4"/>
      <c r="K12" s="4"/>
      <c r="L12" s="4"/>
      <c r="M12" s="4"/>
      <c r="N12" s="4"/>
      <c r="O12" s="4"/>
    </row>
    <row r="13" spans="2:24" s="2" customFormat="1" ht="30" customHeight="1">
      <c r="B13" s="114" t="s">
        <v>181</v>
      </c>
      <c r="Q13" s="206"/>
    </row>
    <row r="14" spans="2:24" ht="30.6" customHeight="1">
      <c r="B14" s="113" t="s">
        <v>0</v>
      </c>
      <c r="C14" s="305" t="s">
        <v>154</v>
      </c>
      <c r="D14" s="305"/>
      <c r="E14" s="3"/>
    </row>
    <row r="15" spans="2:24" ht="31.2" customHeight="1">
      <c r="B15" s="113" t="s">
        <v>164</v>
      </c>
      <c r="C15" s="3" t="s">
        <v>213</v>
      </c>
      <c r="D15" s="3"/>
      <c r="E15" s="3"/>
    </row>
    <row r="16" spans="2:24" ht="30" customHeight="1">
      <c r="B16" s="268" t="s">
        <v>200</v>
      </c>
      <c r="C16" s="448"/>
      <c r="D16" s="449"/>
      <c r="E16" s="450" t="s">
        <v>144</v>
      </c>
      <c r="F16" s="451"/>
      <c r="G16" s="451"/>
      <c r="H16" s="452"/>
      <c r="I16" s="268" t="s">
        <v>183</v>
      </c>
      <c r="J16" s="269"/>
      <c r="K16" s="270"/>
      <c r="L16" s="271"/>
      <c r="M16" s="272"/>
      <c r="N16" s="272"/>
      <c r="O16" s="187" t="s">
        <v>215</v>
      </c>
      <c r="P16" s="4"/>
      <c r="R16" s="447"/>
      <c r="S16" s="447"/>
      <c r="T16" s="447"/>
      <c r="U16" s="267"/>
      <c r="V16" s="267"/>
      <c r="W16" s="267"/>
      <c r="X16" s="267"/>
    </row>
    <row r="17" spans="2:24" ht="30" customHeight="1">
      <c r="B17" s="275" t="s">
        <v>209</v>
      </c>
      <c r="C17" s="276"/>
      <c r="D17" s="277"/>
      <c r="E17" s="281" t="s">
        <v>218</v>
      </c>
      <c r="F17" s="282"/>
      <c r="G17" s="282"/>
      <c r="H17" s="283"/>
      <c r="I17" s="268" t="s">
        <v>184</v>
      </c>
      <c r="J17" s="273"/>
      <c r="K17" s="274"/>
      <c r="L17" s="271"/>
      <c r="M17" s="272"/>
      <c r="N17" s="272"/>
      <c r="O17" s="187" t="s">
        <v>215</v>
      </c>
      <c r="P17" s="4"/>
      <c r="R17" s="447"/>
      <c r="S17" s="447"/>
      <c r="T17" s="447"/>
      <c r="U17" s="267"/>
      <c r="V17" s="267"/>
      <c r="W17" s="267"/>
      <c r="X17" s="267"/>
    </row>
    <row r="18" spans="2:24" ht="30" customHeight="1">
      <c r="B18" s="278"/>
      <c r="C18" s="279"/>
      <c r="D18" s="280"/>
      <c r="E18" s="284"/>
      <c r="F18" s="285"/>
      <c r="G18" s="285"/>
      <c r="H18" s="286"/>
      <c r="I18" s="268" t="s">
        <v>217</v>
      </c>
      <c r="J18" s="273"/>
      <c r="K18" s="274"/>
      <c r="L18" s="271"/>
      <c r="M18" s="272"/>
      <c r="N18" s="272"/>
      <c r="O18" s="187" t="s">
        <v>219</v>
      </c>
      <c r="P18" s="4"/>
    </row>
    <row r="19" spans="2:24" ht="18" customHeight="1">
      <c r="B19" s="163"/>
      <c r="C19" s="163"/>
      <c r="D19" s="163"/>
      <c r="E19" s="181"/>
      <c r="F19" s="181"/>
      <c r="G19" s="177"/>
      <c r="H19" s="177"/>
      <c r="I19" s="177"/>
      <c r="J19" s="164"/>
      <c r="K19" s="164"/>
      <c r="L19" s="164"/>
      <c r="M19" s="164"/>
      <c r="N19" s="164"/>
      <c r="O19" s="164"/>
      <c r="P19" s="4"/>
    </row>
    <row r="20" spans="2:24" ht="30" customHeight="1">
      <c r="B20" s="113" t="s">
        <v>165</v>
      </c>
      <c r="C20" s="115" t="s">
        <v>210</v>
      </c>
      <c r="D20" s="115"/>
      <c r="E20" s="163"/>
      <c r="F20" s="163"/>
      <c r="G20" s="163"/>
      <c r="H20" s="163"/>
      <c r="I20" s="163"/>
      <c r="J20" s="164"/>
      <c r="K20" s="164"/>
      <c r="L20" s="164"/>
      <c r="M20" s="164"/>
      <c r="N20" s="164"/>
      <c r="O20" s="164"/>
      <c r="P20" s="4"/>
    </row>
    <row r="21" spans="2:24" ht="30" customHeight="1">
      <c r="B21" s="377" t="s">
        <v>155</v>
      </c>
      <c r="C21" s="269"/>
      <c r="D21" s="270"/>
      <c r="E21" s="380" t="s">
        <v>203</v>
      </c>
      <c r="F21" s="381"/>
      <c r="G21" s="381"/>
      <c r="H21" s="381"/>
      <c r="I21" s="381"/>
      <c r="J21" s="381"/>
      <c r="K21" s="381"/>
      <c r="L21" s="381"/>
      <c r="M21" s="381"/>
      <c r="N21" s="381"/>
      <c r="O21" s="382"/>
      <c r="P21" s="4"/>
    </row>
    <row r="22" spans="2:24" ht="30" customHeight="1">
      <c r="B22" s="377" t="s">
        <v>156</v>
      </c>
      <c r="C22" s="269"/>
      <c r="D22" s="270"/>
      <c r="E22" s="383" t="s">
        <v>157</v>
      </c>
      <c r="F22" s="297"/>
      <c r="G22" s="271"/>
      <c r="H22" s="385"/>
      <c r="I22" s="275" t="s">
        <v>158</v>
      </c>
      <c r="J22" s="276"/>
      <c r="K22" s="277"/>
      <c r="L22" s="362"/>
      <c r="M22" s="363"/>
      <c r="N22" s="364"/>
      <c r="O22" s="368" t="s">
        <v>159</v>
      </c>
      <c r="P22" s="4"/>
    </row>
    <row r="23" spans="2:24" ht="30" customHeight="1">
      <c r="B23" s="377"/>
      <c r="C23" s="269"/>
      <c r="D23" s="270"/>
      <c r="E23" s="384" t="s">
        <v>188</v>
      </c>
      <c r="F23" s="297"/>
      <c r="G23" s="271"/>
      <c r="H23" s="385"/>
      <c r="I23" s="278"/>
      <c r="J23" s="279"/>
      <c r="K23" s="280"/>
      <c r="L23" s="365"/>
      <c r="M23" s="366"/>
      <c r="N23" s="367"/>
      <c r="O23" s="369"/>
      <c r="P23" s="4"/>
    </row>
    <row r="24" spans="2:24" ht="30" customHeight="1">
      <c r="B24" s="387" t="s">
        <v>160</v>
      </c>
      <c r="C24" s="387"/>
      <c r="D24" s="387"/>
      <c r="E24" s="388"/>
      <c r="F24" s="389"/>
      <c r="G24" s="297" t="s">
        <v>161</v>
      </c>
      <c r="H24" s="298"/>
      <c r="I24" s="374" t="s">
        <v>162</v>
      </c>
      <c r="J24" s="375"/>
      <c r="K24" s="375"/>
      <c r="L24" s="376"/>
      <c r="M24" s="376"/>
      <c r="N24" s="271"/>
      <c r="O24" s="165" t="s">
        <v>163</v>
      </c>
      <c r="P24" s="4"/>
    </row>
    <row r="25" spans="2:24" ht="16.95" customHeight="1">
      <c r="B25" s="156"/>
      <c r="C25" s="156"/>
      <c r="D25" s="156"/>
      <c r="E25" s="371"/>
      <c r="F25" s="371"/>
      <c r="G25" s="371"/>
      <c r="H25" s="371"/>
      <c r="I25" s="370"/>
      <c r="J25" s="370"/>
      <c r="K25" s="370"/>
      <c r="L25" s="370"/>
      <c r="M25" s="370"/>
      <c r="N25" s="370"/>
      <c r="O25" s="370"/>
      <c r="P25" s="4"/>
    </row>
    <row r="26" spans="2:24" ht="30" customHeight="1">
      <c r="B26" s="157" t="s">
        <v>166</v>
      </c>
      <c r="C26" s="156" t="s">
        <v>211</v>
      </c>
      <c r="D26" s="156"/>
      <c r="E26" s="371"/>
      <c r="F26" s="371"/>
      <c r="G26" s="371"/>
      <c r="H26" s="371"/>
      <c r="I26" s="370"/>
      <c r="J26" s="370"/>
      <c r="K26" s="370"/>
      <c r="L26" s="370"/>
      <c r="M26" s="370"/>
      <c r="N26" s="370"/>
      <c r="O26" s="370"/>
      <c r="P26" s="4"/>
    </row>
    <row r="27" spans="2:24" ht="60" customHeight="1">
      <c r="B27" s="386" t="s">
        <v>182</v>
      </c>
      <c r="C27" s="269"/>
      <c r="D27" s="270"/>
      <c r="E27" s="457" t="s">
        <v>205</v>
      </c>
      <c r="F27" s="458"/>
      <c r="G27" s="458"/>
      <c r="H27" s="458"/>
      <c r="I27" s="458"/>
      <c r="J27" s="458"/>
      <c r="K27" s="458"/>
      <c r="L27" s="458"/>
      <c r="M27" s="458"/>
      <c r="N27" s="458"/>
      <c r="O27" s="459"/>
      <c r="P27" s="4"/>
    </row>
    <row r="28" spans="2:24" ht="30" customHeight="1">
      <c r="B28" s="278" t="s">
        <v>167</v>
      </c>
      <c r="C28" s="372"/>
      <c r="D28" s="373"/>
      <c r="E28" s="327" t="s">
        <v>144</v>
      </c>
      <c r="F28" s="328"/>
      <c r="G28" s="328"/>
      <c r="H28" s="329"/>
      <c r="I28" s="330"/>
      <c r="J28" s="331"/>
      <c r="K28" s="331"/>
      <c r="L28" s="331"/>
      <c r="M28" s="331"/>
      <c r="N28" s="331"/>
      <c r="O28" s="331"/>
      <c r="P28" s="4"/>
    </row>
    <row r="29" spans="2:24" ht="17.55" customHeight="1">
      <c r="B29" s="117"/>
      <c r="C29" s="117"/>
      <c r="D29" s="117"/>
      <c r="E29" s="119"/>
      <c r="F29" s="119"/>
      <c r="G29" s="119"/>
      <c r="H29" s="119"/>
      <c r="I29" s="173"/>
      <c r="J29" s="173"/>
      <c r="K29" s="173"/>
      <c r="L29" s="173"/>
      <c r="M29" s="173"/>
      <c r="N29" s="173"/>
      <c r="O29" s="173"/>
      <c r="P29" s="4"/>
      <c r="T29" s="116"/>
    </row>
    <row r="30" spans="2:24" ht="29.55" customHeight="1">
      <c r="B30" s="192" t="s">
        <v>220</v>
      </c>
      <c r="C30" s="191"/>
      <c r="D30" s="191"/>
      <c r="E30" s="191"/>
      <c r="F30" s="191"/>
      <c r="G30" s="191"/>
      <c r="H30" s="191"/>
      <c r="I30" s="191"/>
      <c r="J30" s="191"/>
      <c r="K30" s="191"/>
      <c r="L30" s="191"/>
      <c r="M30" s="191"/>
      <c r="N30" s="191"/>
      <c r="O30" s="191"/>
      <c r="P30" s="4"/>
    </row>
    <row r="31" spans="2:24" ht="25.2" customHeight="1">
      <c r="B31" s="192" t="s">
        <v>227</v>
      </c>
      <c r="C31" s="191"/>
      <c r="D31" s="191"/>
      <c r="E31" s="191"/>
      <c r="F31" s="191"/>
      <c r="G31" s="191"/>
      <c r="H31" s="191"/>
      <c r="I31" s="191"/>
      <c r="J31" s="191"/>
      <c r="K31" s="191"/>
      <c r="L31" s="191"/>
      <c r="M31" s="191"/>
      <c r="N31" s="191"/>
      <c r="O31" s="191"/>
      <c r="P31" s="4"/>
    </row>
    <row r="32" spans="2:24" ht="49.95" customHeight="1">
      <c r="B32" s="150"/>
      <c r="C32" s="158"/>
      <c r="D32" s="212" t="s">
        <v>237</v>
      </c>
      <c r="E32" s="439" t="s">
        <v>239</v>
      </c>
      <c r="F32" s="440"/>
      <c r="G32" s="440" t="s">
        <v>240</v>
      </c>
      <c r="H32" s="440"/>
      <c r="I32" s="440" t="s">
        <v>240</v>
      </c>
      <c r="J32" s="440"/>
      <c r="K32" s="440" t="s">
        <v>240</v>
      </c>
      <c r="L32" s="440"/>
      <c r="M32" s="440" t="s">
        <v>241</v>
      </c>
      <c r="N32" s="440"/>
      <c r="O32" s="211"/>
      <c r="P32" s="4"/>
    </row>
    <row r="33" spans="2:17" ht="25.2" customHeight="1">
      <c r="B33" s="150"/>
      <c r="C33" s="150"/>
      <c r="D33" s="212" t="s">
        <v>243</v>
      </c>
      <c r="E33" s="441" t="s">
        <v>242</v>
      </c>
      <c r="F33" s="442"/>
      <c r="G33" s="332" t="s">
        <v>238</v>
      </c>
      <c r="H33" s="333"/>
      <c r="I33" s="332" t="s">
        <v>238</v>
      </c>
      <c r="J33" s="333"/>
      <c r="K33" s="332" t="s">
        <v>238</v>
      </c>
      <c r="L33" s="333"/>
      <c r="M33" s="332" t="s">
        <v>238</v>
      </c>
      <c r="N33" s="333"/>
      <c r="O33" s="211"/>
      <c r="P33" s="4"/>
      <c r="Q33" s="1"/>
    </row>
    <row r="34" spans="2:17" ht="25.2" customHeight="1">
      <c r="B34" s="150"/>
      <c r="C34" s="150"/>
      <c r="D34" s="212" t="s">
        <v>244</v>
      </c>
      <c r="E34" s="441" t="s">
        <v>242</v>
      </c>
      <c r="F34" s="442"/>
      <c r="G34" s="332" t="s">
        <v>238</v>
      </c>
      <c r="H34" s="333"/>
      <c r="I34" s="332" t="s">
        <v>238</v>
      </c>
      <c r="J34" s="333"/>
      <c r="K34" s="332" t="s">
        <v>238</v>
      </c>
      <c r="L34" s="333"/>
      <c r="M34" s="332" t="s">
        <v>238</v>
      </c>
      <c r="N34" s="333"/>
      <c r="O34" s="211"/>
      <c r="P34" s="4"/>
      <c r="Q34" s="1"/>
    </row>
    <row r="35" spans="2:17" ht="25.2" customHeight="1">
      <c r="B35" s="150"/>
      <c r="C35" s="150"/>
      <c r="D35" s="212" t="s">
        <v>244</v>
      </c>
      <c r="E35" s="441" t="s">
        <v>242</v>
      </c>
      <c r="F35" s="442"/>
      <c r="G35" s="332" t="s">
        <v>238</v>
      </c>
      <c r="H35" s="333"/>
      <c r="I35" s="332" t="s">
        <v>238</v>
      </c>
      <c r="J35" s="333"/>
      <c r="K35" s="332" t="s">
        <v>238</v>
      </c>
      <c r="L35" s="333"/>
      <c r="M35" s="332" t="s">
        <v>238</v>
      </c>
      <c r="N35" s="333"/>
      <c r="O35" s="211"/>
      <c r="P35" s="4"/>
      <c r="Q35" s="1"/>
    </row>
    <row r="36" spans="2:17" ht="25.2" customHeight="1">
      <c r="B36" s="150"/>
      <c r="C36" s="150"/>
      <c r="D36" s="212" t="s">
        <v>245</v>
      </c>
      <c r="E36" s="441" t="s">
        <v>242</v>
      </c>
      <c r="F36" s="442"/>
      <c r="G36" s="332" t="s">
        <v>238</v>
      </c>
      <c r="H36" s="333"/>
      <c r="I36" s="332" t="s">
        <v>238</v>
      </c>
      <c r="J36" s="333"/>
      <c r="K36" s="332" t="s">
        <v>238</v>
      </c>
      <c r="L36" s="333"/>
      <c r="M36" s="332" t="s">
        <v>238</v>
      </c>
      <c r="N36" s="333"/>
      <c r="O36" s="211"/>
      <c r="P36" s="4"/>
      <c r="Q36" s="1"/>
    </row>
    <row r="37" spans="2:17" ht="25.2" customHeight="1">
      <c r="B37" s="150"/>
      <c r="C37" s="150"/>
      <c r="D37" s="212" t="s">
        <v>245</v>
      </c>
      <c r="E37" s="441" t="s">
        <v>242</v>
      </c>
      <c r="F37" s="442"/>
      <c r="G37" s="332" t="s">
        <v>238</v>
      </c>
      <c r="H37" s="333"/>
      <c r="I37" s="332" t="s">
        <v>238</v>
      </c>
      <c r="J37" s="333"/>
      <c r="K37" s="332" t="s">
        <v>238</v>
      </c>
      <c r="L37" s="333"/>
      <c r="M37" s="332" t="s">
        <v>238</v>
      </c>
      <c r="N37" s="333"/>
      <c r="O37" s="211"/>
      <c r="P37" s="4"/>
      <c r="Q37" s="1"/>
    </row>
    <row r="38" spans="2:17" ht="25.2" customHeight="1">
      <c r="B38" s="150"/>
      <c r="C38" s="150"/>
      <c r="D38" s="212" t="s">
        <v>246</v>
      </c>
      <c r="E38" s="441" t="s">
        <v>242</v>
      </c>
      <c r="F38" s="442"/>
      <c r="G38" s="332" t="s">
        <v>238</v>
      </c>
      <c r="H38" s="333"/>
      <c r="I38" s="332" t="s">
        <v>238</v>
      </c>
      <c r="J38" s="333"/>
      <c r="K38" s="332" t="s">
        <v>238</v>
      </c>
      <c r="L38" s="333"/>
      <c r="M38" s="332" t="s">
        <v>238</v>
      </c>
      <c r="N38" s="333"/>
      <c r="O38" s="211"/>
      <c r="P38" s="4"/>
      <c r="Q38" s="1"/>
    </row>
    <row r="39" spans="2:17" ht="25.2" customHeight="1">
      <c r="B39" s="150"/>
      <c r="C39" s="150"/>
      <c r="D39" s="150"/>
      <c r="E39" s="196"/>
      <c r="F39" s="196"/>
      <c r="G39" s="196"/>
      <c r="H39" s="196"/>
      <c r="I39" s="196"/>
      <c r="J39" s="196"/>
      <c r="K39" s="196"/>
      <c r="L39" s="196"/>
      <c r="M39" s="203"/>
      <c r="N39" s="203"/>
      <c r="O39" s="203"/>
      <c r="P39" s="4"/>
      <c r="Q39" s="1"/>
    </row>
    <row r="40" spans="2:17" ht="25.2" customHeight="1">
      <c r="B40" s="150"/>
      <c r="C40" s="150"/>
      <c r="D40" s="150"/>
      <c r="E40" s="196"/>
      <c r="F40" s="196"/>
      <c r="G40" s="196"/>
      <c r="H40" s="196"/>
      <c r="I40" s="196"/>
      <c r="J40" s="196"/>
      <c r="K40" s="196"/>
      <c r="L40" s="196"/>
      <c r="M40" s="203"/>
      <c r="N40" s="203"/>
      <c r="O40" s="203"/>
      <c r="P40" s="4"/>
      <c r="Q40" s="1"/>
    </row>
    <row r="41" spans="2:17" ht="25.2" customHeight="1">
      <c r="B41" s="150"/>
      <c r="C41" s="150"/>
      <c r="D41" s="150"/>
      <c r="E41" s="195"/>
      <c r="F41" s="195"/>
      <c r="G41" s="195"/>
      <c r="H41" s="195"/>
      <c r="I41" s="196"/>
      <c r="J41" s="196"/>
      <c r="K41" s="196"/>
      <c r="L41" s="196"/>
      <c r="M41" s="188"/>
      <c r="N41" s="188"/>
      <c r="O41" s="188"/>
      <c r="P41" s="4"/>
      <c r="Q41" s="1"/>
    </row>
    <row r="42" spans="2:17" ht="22.95" customHeight="1">
      <c r="B42" s="150" t="s">
        <v>168</v>
      </c>
      <c r="C42" s="158" t="s">
        <v>212</v>
      </c>
      <c r="D42" s="150"/>
      <c r="E42" s="119"/>
      <c r="F42" s="119"/>
      <c r="G42" s="119"/>
      <c r="H42" s="119"/>
      <c r="I42" s="118"/>
      <c r="J42" s="118"/>
      <c r="K42" s="118"/>
      <c r="L42" s="118"/>
      <c r="M42" s="118"/>
      <c r="N42" s="118"/>
      <c r="O42" s="118"/>
      <c r="P42" s="4"/>
      <c r="Q42" s="1"/>
    </row>
    <row r="43" spans="2:17" ht="59.55" customHeight="1">
      <c r="B43" s="299" t="s">
        <v>189</v>
      </c>
      <c r="C43" s="300"/>
      <c r="D43" s="300"/>
      <c r="E43" s="300"/>
      <c r="F43" s="300"/>
      <c r="G43" s="300"/>
      <c r="H43" s="300"/>
      <c r="I43" s="300"/>
      <c r="J43" s="300"/>
      <c r="K43" s="300"/>
      <c r="L43" s="300"/>
      <c r="M43" s="300"/>
      <c r="N43" s="300"/>
      <c r="O43" s="301"/>
      <c r="P43" s="4"/>
      <c r="Q43" s="1"/>
    </row>
    <row r="44" spans="2:17" ht="59.55" customHeight="1">
      <c r="B44" s="302"/>
      <c r="C44" s="303"/>
      <c r="D44" s="303"/>
      <c r="E44" s="303"/>
      <c r="F44" s="303"/>
      <c r="G44" s="303"/>
      <c r="H44" s="303"/>
      <c r="I44" s="303"/>
      <c r="J44" s="303"/>
      <c r="K44" s="303"/>
      <c r="L44" s="303"/>
      <c r="M44" s="303"/>
      <c r="N44" s="303"/>
      <c r="O44" s="304"/>
      <c r="P44" s="4"/>
      <c r="Q44" s="1"/>
    </row>
    <row r="45" spans="2:17" ht="29.55" customHeight="1">
      <c r="B45" s="192" t="s">
        <v>220</v>
      </c>
      <c r="C45" s="191"/>
      <c r="D45" s="191"/>
      <c r="E45" s="191"/>
      <c r="F45" s="191"/>
      <c r="G45" s="191"/>
      <c r="H45" s="191"/>
      <c r="I45" s="191"/>
      <c r="J45" s="191"/>
      <c r="K45" s="191"/>
      <c r="L45" s="191"/>
      <c r="M45" s="191"/>
      <c r="N45" s="191"/>
      <c r="O45" s="191"/>
      <c r="P45" s="4"/>
      <c r="Q45" s="1"/>
    </row>
    <row r="46" spans="2:17" ht="25.2" customHeight="1">
      <c r="B46" s="192" t="s">
        <v>221</v>
      </c>
      <c r="C46" s="191"/>
      <c r="D46" s="191"/>
      <c r="E46" s="191"/>
      <c r="F46" s="191"/>
      <c r="G46" s="191"/>
      <c r="H46" s="191"/>
      <c r="I46" s="191"/>
      <c r="J46" s="191"/>
      <c r="K46" s="191"/>
      <c r="L46" s="191"/>
      <c r="M46" s="191"/>
      <c r="N46" s="191"/>
      <c r="O46" s="191"/>
      <c r="P46" s="4"/>
      <c r="Q46" s="1"/>
    </row>
    <row r="47" spans="2:17" ht="59.55" customHeight="1">
      <c r="B47" s="192"/>
      <c r="C47" s="191"/>
      <c r="D47" s="191"/>
      <c r="E47" s="191"/>
      <c r="F47" s="191"/>
      <c r="G47" s="191"/>
      <c r="H47" s="191"/>
      <c r="I47" s="191"/>
      <c r="J47" s="191"/>
      <c r="K47" s="191"/>
      <c r="L47" s="191"/>
      <c r="M47" s="191"/>
      <c r="N47" s="191"/>
      <c r="O47" s="191"/>
      <c r="P47" s="4"/>
      <c r="Q47" s="1"/>
    </row>
    <row r="48" spans="2:17" ht="59.55" customHeight="1">
      <c r="B48" s="191"/>
      <c r="C48" s="191"/>
      <c r="D48" s="191"/>
      <c r="E48" s="191"/>
      <c r="F48" s="191"/>
      <c r="G48" s="191"/>
      <c r="H48" s="191"/>
      <c r="I48" s="191"/>
      <c r="J48" s="191"/>
      <c r="K48" s="191"/>
      <c r="L48" s="191"/>
      <c r="M48" s="191"/>
      <c r="N48" s="191"/>
      <c r="O48" s="191"/>
      <c r="P48" s="4"/>
      <c r="Q48" s="1"/>
    </row>
    <row r="49" spans="2:17" ht="59.55" customHeight="1">
      <c r="B49" s="191"/>
      <c r="C49" s="191"/>
      <c r="D49" s="191"/>
      <c r="E49" s="191"/>
      <c r="F49" s="191"/>
      <c r="G49" s="191"/>
      <c r="H49" s="191"/>
      <c r="I49" s="191"/>
      <c r="J49" s="191"/>
      <c r="K49" s="191"/>
      <c r="L49" s="191"/>
      <c r="M49" s="191"/>
      <c r="N49" s="191"/>
      <c r="O49" s="191"/>
      <c r="P49" s="4"/>
      <c r="Q49" s="1"/>
    </row>
    <row r="50" spans="2:17" ht="59.55" customHeight="1">
      <c r="B50" s="191"/>
      <c r="C50" s="191"/>
      <c r="D50" s="191"/>
      <c r="E50" s="191"/>
      <c r="F50" s="191"/>
      <c r="G50" s="191"/>
      <c r="H50" s="191"/>
      <c r="I50" s="191"/>
      <c r="J50" s="191"/>
      <c r="K50" s="191"/>
      <c r="L50" s="191"/>
      <c r="M50" s="191"/>
      <c r="N50" s="191"/>
      <c r="O50" s="191"/>
      <c r="P50" s="4"/>
      <c r="Q50" s="1"/>
    </row>
    <row r="51" spans="2:17" ht="25.2" customHeight="1">
      <c r="B51" s="191"/>
      <c r="C51" s="191"/>
      <c r="D51" s="191"/>
      <c r="E51" s="191"/>
      <c r="F51" s="191"/>
      <c r="G51" s="191"/>
      <c r="H51" s="191"/>
      <c r="I51" s="191"/>
      <c r="J51" s="191"/>
      <c r="K51" s="191"/>
      <c r="L51" s="191"/>
      <c r="M51" s="191"/>
      <c r="N51" s="191"/>
      <c r="O51" s="191"/>
      <c r="P51" s="4"/>
      <c r="Q51" s="1"/>
    </row>
    <row r="52" spans="2:17" ht="23.55" customHeight="1">
      <c r="B52" s="192" t="s">
        <v>222</v>
      </c>
      <c r="C52" s="191"/>
      <c r="D52" s="191"/>
      <c r="E52" s="191"/>
      <c r="F52" s="191"/>
      <c r="G52" s="191"/>
      <c r="H52" s="191"/>
      <c r="I52" s="191"/>
      <c r="J52" s="191"/>
      <c r="K52" s="191"/>
      <c r="L52" s="191"/>
      <c r="M52" s="191"/>
      <c r="N52" s="191"/>
      <c r="O52" s="191"/>
      <c r="P52" s="4"/>
      <c r="Q52" s="1"/>
    </row>
    <row r="53" spans="2:17" ht="23.55" customHeight="1">
      <c r="B53" s="192"/>
      <c r="C53" s="191"/>
      <c r="D53" s="191"/>
      <c r="E53" s="191"/>
      <c r="F53" s="191"/>
      <c r="G53" s="191"/>
      <c r="H53" s="191"/>
      <c r="I53" s="191"/>
      <c r="J53" s="191"/>
      <c r="K53" s="191"/>
      <c r="L53" s="191"/>
      <c r="M53" s="191"/>
      <c r="N53" s="191"/>
      <c r="O53" s="191"/>
      <c r="P53" s="4"/>
      <c r="Q53" s="1"/>
    </row>
    <row r="54" spans="2:17" ht="23.55" customHeight="1">
      <c r="B54" s="191"/>
      <c r="C54" s="191"/>
      <c r="E54" s="213"/>
      <c r="F54" s="193"/>
      <c r="G54" s="194" t="s">
        <v>223</v>
      </c>
      <c r="H54" s="194" t="s">
        <v>223</v>
      </c>
      <c r="I54" s="194" t="s">
        <v>223</v>
      </c>
      <c r="J54" s="194" t="s">
        <v>223</v>
      </c>
      <c r="K54" s="194" t="s">
        <v>225</v>
      </c>
      <c r="L54" s="191"/>
      <c r="M54" s="191"/>
      <c r="N54" s="191"/>
      <c r="O54" s="191"/>
      <c r="P54" s="4"/>
      <c r="Q54" s="1"/>
    </row>
    <row r="55" spans="2:17" ht="23.55" customHeight="1">
      <c r="B55" s="191"/>
      <c r="C55" s="191"/>
      <c r="E55" s="214"/>
      <c r="F55" s="194" t="s">
        <v>231</v>
      </c>
      <c r="G55" s="199" t="s">
        <v>215</v>
      </c>
      <c r="H55" s="199" t="s">
        <v>215</v>
      </c>
      <c r="I55" s="199" t="s">
        <v>215</v>
      </c>
      <c r="J55" s="199" t="s">
        <v>215</v>
      </c>
      <c r="K55" s="199" t="s">
        <v>215</v>
      </c>
      <c r="L55" s="191"/>
      <c r="M55" s="191"/>
      <c r="N55" s="191"/>
      <c r="O55" s="191"/>
      <c r="P55" s="4"/>
      <c r="Q55" s="1"/>
    </row>
    <row r="56" spans="2:17" ht="23.55" customHeight="1">
      <c r="B56" s="191"/>
      <c r="C56" s="191"/>
      <c r="E56" s="214"/>
      <c r="F56" s="194" t="s">
        <v>230</v>
      </c>
      <c r="G56" s="199" t="s">
        <v>215</v>
      </c>
      <c r="H56" s="199" t="s">
        <v>215</v>
      </c>
      <c r="I56" s="199" t="s">
        <v>215</v>
      </c>
      <c r="J56" s="199" t="s">
        <v>215</v>
      </c>
      <c r="K56" s="199" t="s">
        <v>215</v>
      </c>
      <c r="L56" s="191"/>
      <c r="M56" s="191"/>
      <c r="N56" s="191"/>
      <c r="O56" s="191"/>
      <c r="P56" s="4"/>
      <c r="Q56" s="1"/>
    </row>
    <row r="57" spans="2:17" ht="23.55" customHeight="1">
      <c r="B57" s="191"/>
      <c r="C57" s="191"/>
      <c r="E57" s="214"/>
      <c r="F57" s="194" t="s">
        <v>229</v>
      </c>
      <c r="G57" s="199" t="s">
        <v>215</v>
      </c>
      <c r="H57" s="199" t="s">
        <v>215</v>
      </c>
      <c r="I57" s="199" t="s">
        <v>215</v>
      </c>
      <c r="J57" s="199" t="s">
        <v>215</v>
      </c>
      <c r="K57" s="199" t="s">
        <v>215</v>
      </c>
      <c r="L57" s="191"/>
      <c r="M57" s="191"/>
      <c r="N57" s="191"/>
      <c r="O57" s="191"/>
      <c r="P57" s="4"/>
      <c r="Q57" s="1"/>
    </row>
    <row r="58" spans="2:17" ht="23.55" customHeight="1">
      <c r="B58" s="191"/>
      <c r="C58" s="191"/>
      <c r="E58" s="214"/>
      <c r="F58" s="194" t="s">
        <v>228</v>
      </c>
      <c r="G58" s="199" t="s">
        <v>215</v>
      </c>
      <c r="H58" s="199" t="s">
        <v>215</v>
      </c>
      <c r="I58" s="199" t="s">
        <v>215</v>
      </c>
      <c r="J58" s="199" t="s">
        <v>215</v>
      </c>
      <c r="K58" s="199" t="s">
        <v>215</v>
      </c>
      <c r="L58" s="191"/>
      <c r="M58" s="191"/>
      <c r="N58" s="191"/>
      <c r="O58" s="191"/>
      <c r="P58" s="4"/>
      <c r="Q58" s="1"/>
    </row>
    <row r="59" spans="2:17" ht="23.55" customHeight="1">
      <c r="B59" s="191"/>
      <c r="C59" s="191"/>
      <c r="E59" s="214"/>
      <c r="F59" s="194" t="s">
        <v>226</v>
      </c>
      <c r="G59" s="199" t="s">
        <v>215</v>
      </c>
      <c r="H59" s="199" t="s">
        <v>215</v>
      </c>
      <c r="I59" s="199" t="s">
        <v>215</v>
      </c>
      <c r="J59" s="199" t="s">
        <v>215</v>
      </c>
      <c r="K59" s="199" t="s">
        <v>215</v>
      </c>
      <c r="L59" s="191"/>
      <c r="M59" s="191"/>
      <c r="N59" s="191"/>
      <c r="O59" s="191"/>
      <c r="P59" s="4"/>
      <c r="Q59" s="1"/>
    </row>
    <row r="60" spans="2:17" ht="23.55" customHeight="1">
      <c r="B60" s="191"/>
      <c r="C60" s="191"/>
      <c r="E60" s="214"/>
      <c r="F60" s="194" t="s">
        <v>224</v>
      </c>
      <c r="G60" s="199" t="s">
        <v>215</v>
      </c>
      <c r="H60" s="199" t="s">
        <v>215</v>
      </c>
      <c r="I60" s="199" t="s">
        <v>215</v>
      </c>
      <c r="J60" s="199" t="s">
        <v>215</v>
      </c>
      <c r="K60" s="199" t="s">
        <v>215</v>
      </c>
      <c r="L60" s="191"/>
      <c r="M60" s="191"/>
      <c r="N60" s="191"/>
      <c r="O60" s="191"/>
      <c r="P60" s="4"/>
      <c r="Q60" s="1"/>
    </row>
    <row r="61" spans="2:17" ht="23.55" customHeight="1">
      <c r="B61" s="191"/>
      <c r="C61" s="191"/>
      <c r="D61" s="191"/>
      <c r="E61" s="191"/>
      <c r="F61" s="191"/>
      <c r="G61" s="191"/>
      <c r="H61" s="191"/>
      <c r="I61" s="191"/>
      <c r="J61" s="191"/>
      <c r="K61" s="191"/>
      <c r="L61" s="191"/>
      <c r="M61" s="191"/>
      <c r="N61" s="191"/>
      <c r="O61" s="191"/>
      <c r="P61" s="4"/>
      <c r="Q61" s="1"/>
    </row>
    <row r="62" spans="2:17" ht="30" customHeight="1">
      <c r="B62" s="113" t="s">
        <v>141</v>
      </c>
      <c r="C62" s="305" t="s">
        <v>169</v>
      </c>
      <c r="D62" s="305"/>
      <c r="E62" s="305"/>
      <c r="F62" s="305"/>
      <c r="G62" s="305"/>
      <c r="H62" s="305"/>
      <c r="I62" s="305"/>
      <c r="J62" s="305"/>
      <c r="K62" s="305"/>
      <c r="L62" s="305"/>
      <c r="M62" s="305"/>
      <c r="N62" s="305"/>
      <c r="O62" s="305"/>
      <c r="P62" s="4"/>
    </row>
    <row r="63" spans="2:17" ht="30" customHeight="1">
      <c r="B63" s="306" t="s">
        <v>190</v>
      </c>
      <c r="C63" s="307"/>
      <c r="D63" s="307"/>
      <c r="E63" s="307"/>
      <c r="F63" s="307"/>
      <c r="G63" s="307"/>
      <c r="H63" s="307"/>
      <c r="I63" s="307"/>
      <c r="J63" s="307"/>
      <c r="K63" s="307"/>
      <c r="L63" s="307"/>
      <c r="M63" s="307"/>
      <c r="N63" s="307"/>
      <c r="O63" s="308"/>
      <c r="P63" s="4"/>
    </row>
    <row r="64" spans="2:17" ht="30" customHeight="1">
      <c r="B64" s="309"/>
      <c r="C64" s="310"/>
      <c r="D64" s="310"/>
      <c r="E64" s="310"/>
      <c r="F64" s="310"/>
      <c r="G64" s="310"/>
      <c r="H64" s="310"/>
      <c r="I64" s="310"/>
      <c r="J64" s="310"/>
      <c r="K64" s="310"/>
      <c r="L64" s="310"/>
      <c r="M64" s="310"/>
      <c r="N64" s="310"/>
      <c r="O64" s="311"/>
      <c r="P64" s="4"/>
    </row>
    <row r="65" spans="2:18" ht="30" customHeight="1">
      <c r="B65" s="312"/>
      <c r="C65" s="313"/>
      <c r="D65" s="313"/>
      <c r="E65" s="313"/>
      <c r="F65" s="313"/>
      <c r="G65" s="313"/>
      <c r="H65" s="313"/>
      <c r="I65" s="313"/>
      <c r="J65" s="313"/>
      <c r="K65" s="313"/>
      <c r="L65" s="313"/>
      <c r="M65" s="313"/>
      <c r="N65" s="313"/>
      <c r="O65" s="314"/>
      <c r="P65" s="4"/>
    </row>
    <row r="66" spans="2:18" ht="30" customHeight="1">
      <c r="B66" s="460" t="s">
        <v>251</v>
      </c>
      <c r="C66" s="460"/>
      <c r="D66" s="460"/>
      <c r="E66" s="460"/>
      <c r="F66" s="460"/>
      <c r="G66" s="460"/>
      <c r="H66" s="460"/>
      <c r="I66" s="460"/>
      <c r="J66" s="460"/>
      <c r="K66" s="460"/>
      <c r="L66" s="460"/>
      <c r="M66" s="460"/>
      <c r="N66" s="460"/>
      <c r="O66" s="460"/>
      <c r="P66" s="4"/>
    </row>
    <row r="67" spans="2:18" ht="30" customHeight="1">
      <c r="B67" s="151"/>
      <c r="C67" s="151"/>
      <c r="D67" s="151"/>
      <c r="E67" s="151"/>
      <c r="F67" s="151"/>
      <c r="G67" s="151"/>
      <c r="H67" s="151"/>
      <c r="I67" s="151"/>
      <c r="J67" s="151"/>
      <c r="K67" s="151"/>
      <c r="L67" s="151"/>
      <c r="M67" s="151"/>
      <c r="N67" s="151"/>
      <c r="O67" s="151"/>
      <c r="P67" s="4"/>
    </row>
    <row r="68" spans="2:18" ht="27.6" customHeight="1">
      <c r="B68" s="122" t="s">
        <v>173</v>
      </c>
      <c r="C68" s="123" t="s">
        <v>247</v>
      </c>
      <c r="D68" s="123"/>
      <c r="E68" s="123"/>
      <c r="F68" s="124"/>
      <c r="G68" s="125"/>
      <c r="H68" s="125"/>
      <c r="I68" s="125"/>
      <c r="J68" s="125"/>
      <c r="K68" s="125"/>
      <c r="L68" s="125"/>
      <c r="M68" s="125"/>
      <c r="N68" s="125"/>
      <c r="O68" s="125"/>
      <c r="P68" s="4"/>
    </row>
    <row r="69" spans="2:18" ht="30" customHeight="1">
      <c r="B69" s="401" t="s">
        <v>216</v>
      </c>
      <c r="C69" s="401"/>
      <c r="D69" s="401"/>
      <c r="E69" s="401"/>
      <c r="F69" s="401"/>
      <c r="G69" s="401"/>
      <c r="H69" s="401"/>
      <c r="I69" s="401"/>
      <c r="J69" s="401"/>
      <c r="K69" s="401"/>
      <c r="L69" s="401"/>
      <c r="M69" s="401"/>
      <c r="N69" s="401"/>
      <c r="O69" s="401"/>
      <c r="P69" s="126"/>
    </row>
    <row r="70" spans="2:18" ht="94.2" customHeight="1">
      <c r="B70" s="315" t="s">
        <v>233</v>
      </c>
      <c r="C70" s="316"/>
      <c r="D70" s="316"/>
      <c r="E70" s="316"/>
      <c r="F70" s="316"/>
      <c r="G70" s="316"/>
      <c r="H70" s="316"/>
      <c r="I70" s="316"/>
      <c r="J70" s="316"/>
      <c r="K70" s="316"/>
      <c r="L70" s="316"/>
      <c r="M70" s="316"/>
      <c r="N70" s="316"/>
      <c r="O70" s="317"/>
      <c r="P70" s="126"/>
    </row>
    <row r="71" spans="2:18" ht="3" customHeight="1">
      <c r="P71" s="126"/>
    </row>
    <row r="72" spans="2:18" ht="33.6" customHeight="1">
      <c r="B72" s="114" t="s">
        <v>170</v>
      </c>
      <c r="C72" s="2"/>
      <c r="D72" s="2"/>
      <c r="E72" s="159"/>
      <c r="F72" s="159"/>
      <c r="G72" s="159"/>
      <c r="H72" s="159"/>
      <c r="I72" s="159"/>
      <c r="J72" s="159"/>
      <c r="K72" s="159"/>
      <c r="L72" s="159"/>
      <c r="M72" s="159"/>
      <c r="N72" s="159"/>
      <c r="O72" s="159"/>
      <c r="P72" s="121"/>
    </row>
    <row r="73" spans="2:18" ht="33.6" customHeight="1">
      <c r="B73" s="113" t="s">
        <v>0</v>
      </c>
      <c r="C73" s="305" t="s">
        <v>171</v>
      </c>
      <c r="D73" s="305"/>
      <c r="E73" s="159"/>
      <c r="F73" s="159"/>
      <c r="G73" s="159"/>
      <c r="H73" s="159"/>
      <c r="I73" s="159"/>
      <c r="J73" s="159"/>
      <c r="K73" s="159"/>
      <c r="L73" s="159"/>
      <c r="M73" s="159"/>
      <c r="N73" s="159"/>
      <c r="O73" s="159"/>
      <c r="P73" s="121"/>
    </row>
    <row r="74" spans="2:18" ht="48" customHeight="1">
      <c r="B74" s="318" t="s">
        <v>194</v>
      </c>
      <c r="C74" s="393"/>
      <c r="D74" s="393"/>
      <c r="E74" s="393"/>
      <c r="F74" s="393"/>
      <c r="G74" s="393"/>
      <c r="H74" s="393"/>
      <c r="I74" s="393"/>
      <c r="J74" s="393"/>
      <c r="K74" s="393"/>
      <c r="L74" s="393"/>
      <c r="M74" s="393"/>
      <c r="N74" s="393"/>
      <c r="O74" s="394"/>
      <c r="P74" s="121"/>
      <c r="Q74" s="425"/>
      <c r="R74" s="425"/>
    </row>
    <row r="75" spans="2:18" ht="48" customHeight="1">
      <c r="B75" s="395"/>
      <c r="C75" s="396"/>
      <c r="D75" s="396"/>
      <c r="E75" s="396"/>
      <c r="F75" s="396"/>
      <c r="G75" s="396"/>
      <c r="H75" s="396"/>
      <c r="I75" s="396"/>
      <c r="J75" s="396"/>
      <c r="K75" s="396"/>
      <c r="L75" s="396"/>
      <c r="M75" s="396"/>
      <c r="N75" s="396"/>
      <c r="O75" s="397"/>
      <c r="P75" s="121"/>
      <c r="Q75" s="425"/>
      <c r="R75" s="425"/>
    </row>
    <row r="76" spans="2:18" ht="48" customHeight="1">
      <c r="B76" s="398"/>
      <c r="C76" s="399"/>
      <c r="D76" s="399"/>
      <c r="E76" s="399"/>
      <c r="F76" s="399"/>
      <c r="G76" s="399"/>
      <c r="H76" s="399"/>
      <c r="I76" s="399"/>
      <c r="J76" s="399"/>
      <c r="K76" s="399"/>
      <c r="L76" s="399"/>
      <c r="M76" s="399"/>
      <c r="N76" s="399"/>
      <c r="O76" s="400"/>
      <c r="P76" s="121"/>
      <c r="Q76" s="425"/>
      <c r="R76" s="425"/>
    </row>
    <row r="77" spans="2:18" ht="18" customHeight="1">
      <c r="B77" s="160"/>
      <c r="C77" s="160"/>
      <c r="D77" s="160"/>
      <c r="E77" s="160"/>
      <c r="F77" s="160"/>
      <c r="G77" s="160"/>
      <c r="H77" s="160"/>
      <c r="I77" s="160"/>
      <c r="J77" s="160"/>
      <c r="K77" s="160"/>
      <c r="L77" s="160"/>
      <c r="M77" s="160"/>
      <c r="N77" s="160"/>
      <c r="O77" s="160"/>
      <c r="P77" s="121"/>
    </row>
    <row r="78" spans="2:18" ht="48" customHeight="1">
      <c r="B78" s="190"/>
      <c r="C78" s="189"/>
      <c r="D78" s="189"/>
      <c r="E78" s="189"/>
      <c r="F78" s="189"/>
      <c r="G78" s="189"/>
      <c r="H78" s="189"/>
      <c r="I78" s="189"/>
      <c r="J78" s="189"/>
      <c r="K78" s="189"/>
      <c r="L78" s="189"/>
      <c r="M78" s="189"/>
      <c r="N78" s="189"/>
      <c r="O78" s="189"/>
      <c r="P78" s="121"/>
      <c r="Q78" s="425"/>
      <c r="R78" s="425"/>
    </row>
    <row r="79" spans="2:18" ht="48" customHeight="1">
      <c r="B79" s="190"/>
      <c r="C79" s="189"/>
      <c r="D79" s="189"/>
      <c r="E79" s="189"/>
      <c r="F79" s="189"/>
      <c r="G79" s="189"/>
      <c r="H79" s="189"/>
      <c r="I79" s="189"/>
      <c r="J79" s="189"/>
      <c r="K79" s="189"/>
      <c r="L79" s="189"/>
      <c r="M79" s="189"/>
      <c r="N79" s="189"/>
      <c r="O79" s="189"/>
      <c r="P79" s="121"/>
      <c r="Q79" s="425"/>
      <c r="R79" s="425"/>
    </row>
    <row r="80" spans="2:18" ht="48" customHeight="1">
      <c r="B80" s="190"/>
      <c r="C80" s="189"/>
      <c r="D80" s="189"/>
      <c r="E80" s="189"/>
      <c r="F80" s="189"/>
      <c r="G80" s="189"/>
      <c r="H80" s="189"/>
      <c r="I80" s="189"/>
      <c r="J80" s="189"/>
      <c r="K80" s="189"/>
      <c r="L80" s="189"/>
      <c r="M80" s="189"/>
      <c r="N80" s="189"/>
      <c r="O80" s="189"/>
      <c r="P80" s="121"/>
      <c r="Q80" s="425"/>
      <c r="R80" s="425"/>
    </row>
    <row r="81" spans="2:18" ht="48" customHeight="1">
      <c r="B81" s="189"/>
      <c r="C81" s="189"/>
      <c r="D81" s="189"/>
      <c r="E81" s="189"/>
      <c r="F81" s="189"/>
      <c r="G81" s="189"/>
      <c r="H81" s="189"/>
      <c r="I81" s="189"/>
      <c r="J81" s="189"/>
      <c r="K81" s="189"/>
      <c r="L81" s="189"/>
      <c r="M81" s="189"/>
      <c r="N81" s="189"/>
      <c r="O81" s="189"/>
      <c r="P81" s="121"/>
      <c r="Q81" s="425"/>
      <c r="R81" s="425"/>
    </row>
    <row r="82" spans="2:18" ht="48" customHeight="1">
      <c r="B82" s="189"/>
      <c r="C82" s="189"/>
      <c r="D82" s="189"/>
      <c r="E82" s="189"/>
      <c r="F82" s="189"/>
      <c r="G82" s="189"/>
      <c r="H82" s="189"/>
      <c r="I82" s="189"/>
      <c r="J82" s="189"/>
      <c r="K82" s="189"/>
      <c r="L82" s="189"/>
      <c r="M82" s="189"/>
      <c r="N82" s="189"/>
      <c r="O82" s="189"/>
      <c r="P82" s="121"/>
      <c r="Q82" s="425"/>
      <c r="R82" s="425"/>
    </row>
    <row r="83" spans="2:18" ht="33.6" customHeight="1">
      <c r="B83" s="113" t="s">
        <v>141</v>
      </c>
      <c r="C83" s="305" t="s">
        <v>172</v>
      </c>
      <c r="D83" s="305"/>
      <c r="E83" s="159"/>
      <c r="F83" s="159"/>
      <c r="G83" s="159"/>
      <c r="H83" s="159"/>
      <c r="I83" s="159"/>
      <c r="J83" s="159"/>
      <c r="K83" s="159"/>
      <c r="L83" s="159"/>
      <c r="M83" s="159"/>
      <c r="N83" s="159"/>
      <c r="O83" s="159"/>
      <c r="P83" s="121"/>
    </row>
    <row r="84" spans="2:18" ht="48" customHeight="1">
      <c r="B84" s="318" t="s">
        <v>195</v>
      </c>
      <c r="C84" s="319"/>
      <c r="D84" s="319"/>
      <c r="E84" s="319"/>
      <c r="F84" s="319"/>
      <c r="G84" s="319"/>
      <c r="H84" s="319"/>
      <c r="I84" s="319"/>
      <c r="J84" s="319"/>
      <c r="K84" s="319"/>
      <c r="L84" s="319"/>
      <c r="M84" s="319"/>
      <c r="N84" s="319"/>
      <c r="O84" s="320"/>
      <c r="P84" s="121"/>
      <c r="Q84" s="425"/>
      <c r="R84" s="425"/>
    </row>
    <row r="85" spans="2:18" ht="48" customHeight="1">
      <c r="B85" s="321"/>
      <c r="C85" s="322"/>
      <c r="D85" s="322"/>
      <c r="E85" s="322"/>
      <c r="F85" s="322"/>
      <c r="G85" s="322"/>
      <c r="H85" s="322"/>
      <c r="I85" s="322"/>
      <c r="J85" s="322"/>
      <c r="K85" s="322"/>
      <c r="L85" s="322"/>
      <c r="M85" s="322"/>
      <c r="N85" s="322"/>
      <c r="O85" s="323"/>
      <c r="P85" s="121"/>
      <c r="Q85" s="425"/>
      <c r="R85" s="425"/>
    </row>
    <row r="86" spans="2:18" ht="48" customHeight="1">
      <c r="B86" s="324"/>
      <c r="C86" s="325"/>
      <c r="D86" s="325"/>
      <c r="E86" s="325"/>
      <c r="F86" s="325"/>
      <c r="G86" s="325"/>
      <c r="H86" s="325"/>
      <c r="I86" s="325"/>
      <c r="J86" s="325"/>
      <c r="K86" s="325"/>
      <c r="L86" s="325"/>
      <c r="M86" s="325"/>
      <c r="N86" s="325"/>
      <c r="O86" s="326"/>
      <c r="P86" s="121"/>
      <c r="Q86" s="425"/>
      <c r="R86" s="425"/>
    </row>
    <row r="87" spans="2:18" ht="48" customHeight="1">
      <c r="B87" s="198"/>
      <c r="C87" s="198"/>
      <c r="D87" s="198"/>
      <c r="E87" s="198"/>
      <c r="F87" s="198"/>
      <c r="G87" s="198"/>
      <c r="H87" s="198"/>
      <c r="I87" s="198"/>
      <c r="J87" s="198"/>
      <c r="K87" s="198"/>
      <c r="L87" s="198"/>
      <c r="M87" s="198"/>
      <c r="N87" s="198"/>
      <c r="O87" s="198"/>
      <c r="P87" s="121"/>
      <c r="Q87" s="207"/>
      <c r="R87" s="197"/>
    </row>
    <row r="88" spans="2:18" ht="48" customHeight="1">
      <c r="B88" s="202"/>
      <c r="C88" s="202"/>
      <c r="D88" s="202"/>
      <c r="E88" s="202"/>
      <c r="F88" s="202"/>
      <c r="G88" s="202"/>
      <c r="H88" s="202"/>
      <c r="I88" s="202"/>
      <c r="J88" s="202"/>
      <c r="K88" s="202"/>
      <c r="L88" s="202"/>
      <c r="M88" s="202"/>
      <c r="N88" s="202"/>
      <c r="O88" s="202"/>
      <c r="P88" s="121"/>
      <c r="Q88" s="207"/>
      <c r="R88" s="200"/>
    </row>
    <row r="89" spans="2:18" ht="48" customHeight="1">
      <c r="B89" s="198"/>
      <c r="C89" s="198"/>
      <c r="D89" s="198"/>
      <c r="E89" s="198"/>
      <c r="F89" s="198"/>
      <c r="G89" s="198"/>
      <c r="H89" s="198"/>
      <c r="I89" s="198"/>
      <c r="J89" s="198"/>
      <c r="K89" s="198"/>
      <c r="L89" s="198"/>
      <c r="M89" s="198"/>
      <c r="N89" s="198"/>
      <c r="O89" s="198"/>
      <c r="P89" s="121"/>
      <c r="Q89" s="207"/>
      <c r="R89" s="197"/>
    </row>
    <row r="90" spans="2:18" ht="45.6" customHeight="1">
      <c r="B90" s="113"/>
      <c r="C90" s="3"/>
      <c r="D90" s="3"/>
      <c r="E90" s="159"/>
      <c r="F90" s="159"/>
      <c r="G90" s="159"/>
      <c r="H90" s="159"/>
      <c r="I90" s="159"/>
      <c r="J90" s="159"/>
      <c r="K90" s="159"/>
      <c r="L90" s="159"/>
      <c r="M90" s="159"/>
      <c r="N90" s="159"/>
      <c r="O90" s="159"/>
      <c r="P90" s="121"/>
    </row>
    <row r="91" spans="2:18" ht="45.6" customHeight="1">
      <c r="B91" s="113"/>
      <c r="C91" s="201"/>
      <c r="D91" s="201"/>
      <c r="E91" s="159"/>
      <c r="F91" s="159"/>
      <c r="G91" s="159"/>
      <c r="H91" s="159"/>
      <c r="I91" s="159"/>
      <c r="J91" s="159"/>
      <c r="K91" s="159"/>
      <c r="L91" s="159"/>
      <c r="M91" s="159"/>
      <c r="N91" s="159"/>
      <c r="O91" s="159"/>
      <c r="P91" s="121"/>
    </row>
    <row r="92" spans="2:18" ht="27" customHeight="1">
      <c r="B92" s="113"/>
      <c r="C92" s="201"/>
      <c r="D92" s="201"/>
      <c r="E92" s="159"/>
      <c r="F92" s="159"/>
      <c r="G92" s="159"/>
      <c r="H92" s="159"/>
      <c r="I92" s="159"/>
      <c r="J92" s="159"/>
      <c r="K92" s="159"/>
      <c r="L92" s="159"/>
      <c r="M92" s="159"/>
      <c r="N92" s="159"/>
      <c r="O92" s="159"/>
      <c r="P92" s="121"/>
    </row>
    <row r="93" spans="2:18" ht="33.6" customHeight="1">
      <c r="B93" s="113" t="s">
        <v>173</v>
      </c>
      <c r="C93" s="305" t="s">
        <v>191</v>
      </c>
      <c r="D93" s="305"/>
      <c r="E93" s="159"/>
      <c r="F93" s="159"/>
      <c r="G93" s="159"/>
      <c r="H93" s="159"/>
      <c r="I93" s="159"/>
      <c r="J93" s="159"/>
      <c r="K93" s="159"/>
      <c r="L93" s="159"/>
      <c r="M93" s="159"/>
      <c r="N93" s="159"/>
      <c r="O93" s="159"/>
      <c r="P93" s="121"/>
    </row>
    <row r="94" spans="2:18" ht="48" customHeight="1">
      <c r="B94" s="318" t="s">
        <v>193</v>
      </c>
      <c r="C94" s="393"/>
      <c r="D94" s="393"/>
      <c r="E94" s="393"/>
      <c r="F94" s="393"/>
      <c r="G94" s="393"/>
      <c r="H94" s="393"/>
      <c r="I94" s="393"/>
      <c r="J94" s="393"/>
      <c r="K94" s="393"/>
      <c r="L94" s="393"/>
      <c r="M94" s="393"/>
      <c r="N94" s="393"/>
      <c r="O94" s="394"/>
      <c r="P94" s="121"/>
    </row>
    <row r="95" spans="2:18" ht="48" customHeight="1">
      <c r="B95" s="395"/>
      <c r="C95" s="396"/>
      <c r="D95" s="396"/>
      <c r="E95" s="396"/>
      <c r="F95" s="396"/>
      <c r="G95" s="396"/>
      <c r="H95" s="396"/>
      <c r="I95" s="396"/>
      <c r="J95" s="396"/>
      <c r="K95" s="396"/>
      <c r="L95" s="396"/>
      <c r="M95" s="396"/>
      <c r="N95" s="396"/>
      <c r="O95" s="397"/>
      <c r="P95" s="121"/>
    </row>
    <row r="96" spans="2:18" ht="48" customHeight="1">
      <c r="B96" s="398"/>
      <c r="C96" s="399"/>
      <c r="D96" s="399"/>
      <c r="E96" s="399"/>
      <c r="F96" s="399"/>
      <c r="G96" s="399"/>
      <c r="H96" s="399"/>
      <c r="I96" s="399"/>
      <c r="J96" s="399"/>
      <c r="K96" s="399"/>
      <c r="L96" s="399"/>
      <c r="M96" s="399"/>
      <c r="N96" s="399"/>
      <c r="O96" s="400"/>
      <c r="P96" s="121"/>
    </row>
    <row r="97" spans="2:18" ht="18" customHeight="1">
      <c r="B97" s="113"/>
      <c r="C97" s="167"/>
      <c r="D97" s="167"/>
      <c r="E97" s="159"/>
      <c r="F97" s="159"/>
      <c r="G97" s="159"/>
      <c r="H97" s="159"/>
      <c r="I97" s="159"/>
      <c r="J97" s="159"/>
      <c r="K97" s="159"/>
      <c r="L97" s="159"/>
      <c r="M97" s="159"/>
      <c r="N97" s="159"/>
      <c r="O97" s="159"/>
      <c r="P97" s="121"/>
    </row>
    <row r="98" spans="2:18" ht="48" customHeight="1">
      <c r="B98" s="190"/>
      <c r="C98" s="189"/>
      <c r="D98" s="189"/>
      <c r="E98" s="189"/>
      <c r="F98" s="189"/>
      <c r="G98" s="189"/>
      <c r="H98" s="189"/>
      <c r="I98" s="189"/>
      <c r="J98" s="189"/>
      <c r="K98" s="189"/>
      <c r="L98" s="189"/>
      <c r="M98" s="189"/>
      <c r="N98" s="189"/>
      <c r="O98" s="189"/>
      <c r="P98" s="121"/>
      <c r="Q98" s="425"/>
      <c r="R98" s="425"/>
    </row>
    <row r="99" spans="2:18" ht="48" customHeight="1">
      <c r="B99" s="189"/>
      <c r="C99" s="189"/>
      <c r="D99" s="189"/>
      <c r="E99" s="189"/>
      <c r="F99" s="189"/>
      <c r="G99" s="189"/>
      <c r="H99" s="189"/>
      <c r="I99" s="189"/>
      <c r="J99" s="189"/>
      <c r="K99" s="189"/>
      <c r="L99" s="189"/>
      <c r="M99" s="189"/>
      <c r="N99" s="189"/>
      <c r="O99" s="189"/>
      <c r="P99" s="121"/>
      <c r="Q99" s="425"/>
      <c r="R99" s="425"/>
    </row>
    <row r="100" spans="2:18" ht="48" customHeight="1">
      <c r="B100" s="189"/>
      <c r="C100" s="189"/>
      <c r="D100" s="189"/>
      <c r="E100" s="189"/>
      <c r="F100" s="189"/>
      <c r="G100" s="189"/>
      <c r="H100" s="189"/>
      <c r="I100" s="189"/>
      <c r="J100" s="189"/>
      <c r="K100" s="189"/>
      <c r="L100" s="189"/>
      <c r="M100" s="189"/>
      <c r="N100" s="189"/>
      <c r="O100" s="189"/>
      <c r="P100" s="121"/>
      <c r="Q100" s="425"/>
      <c r="R100" s="425"/>
    </row>
    <row r="101" spans="2:18" ht="60.6" customHeight="1">
      <c r="B101" s="189"/>
      <c r="C101" s="189"/>
      <c r="D101" s="189"/>
      <c r="E101" s="189"/>
      <c r="F101" s="189"/>
      <c r="G101" s="189"/>
      <c r="H101" s="189"/>
      <c r="I101" s="189"/>
      <c r="J101" s="189"/>
      <c r="K101" s="189"/>
      <c r="L101" s="189"/>
      <c r="M101" s="189"/>
      <c r="N101" s="189"/>
      <c r="O101" s="189"/>
      <c r="P101" s="121"/>
      <c r="Q101" s="425"/>
      <c r="R101" s="425"/>
    </row>
    <row r="102" spans="2:18" ht="10.199999999999999" customHeight="1">
      <c r="B102" s="189"/>
      <c r="C102" s="189"/>
      <c r="D102" s="189"/>
      <c r="E102" s="189"/>
      <c r="F102" s="189"/>
      <c r="G102" s="189"/>
      <c r="H102" s="189"/>
      <c r="I102" s="189"/>
      <c r="J102" s="189"/>
      <c r="K102" s="189"/>
      <c r="L102" s="189"/>
      <c r="M102" s="189"/>
      <c r="N102" s="189"/>
      <c r="O102" s="189"/>
      <c r="P102" s="121"/>
      <c r="Q102" s="215"/>
      <c r="R102" s="215"/>
    </row>
    <row r="103" spans="2:18" ht="30" customHeight="1">
      <c r="B103" s="113" t="s">
        <v>174</v>
      </c>
      <c r="C103" s="305" t="s">
        <v>175</v>
      </c>
      <c r="D103" s="305"/>
      <c r="E103" s="159"/>
      <c r="F103" s="159"/>
      <c r="G103" s="159"/>
      <c r="H103" s="159"/>
      <c r="I103" s="159"/>
      <c r="J103" s="159"/>
      <c r="K103" s="159"/>
      <c r="L103" s="159"/>
      <c r="M103" s="159"/>
      <c r="N103" s="159"/>
      <c r="O103" s="159"/>
      <c r="P103" s="121"/>
    </row>
    <row r="104" spans="2:18" ht="48" customHeight="1">
      <c r="B104" s="430" t="s">
        <v>192</v>
      </c>
      <c r="C104" s="431"/>
      <c r="D104" s="431"/>
      <c r="E104" s="431"/>
      <c r="F104" s="431"/>
      <c r="G104" s="431"/>
      <c r="H104" s="431"/>
      <c r="I104" s="431"/>
      <c r="J104" s="431"/>
      <c r="K104" s="431"/>
      <c r="L104" s="431"/>
      <c r="M104" s="431"/>
      <c r="N104" s="431"/>
      <c r="O104" s="432"/>
      <c r="P104" s="121"/>
      <c r="Q104" s="425"/>
      <c r="R104" s="425"/>
    </row>
    <row r="105" spans="2:18" ht="48" customHeight="1">
      <c r="B105" s="433"/>
      <c r="C105" s="434"/>
      <c r="D105" s="434"/>
      <c r="E105" s="434"/>
      <c r="F105" s="434"/>
      <c r="G105" s="434"/>
      <c r="H105" s="434"/>
      <c r="I105" s="434"/>
      <c r="J105" s="434"/>
      <c r="K105" s="434"/>
      <c r="L105" s="434"/>
      <c r="M105" s="434"/>
      <c r="N105" s="434"/>
      <c r="O105" s="435"/>
      <c r="P105" s="121"/>
      <c r="Q105" s="425"/>
      <c r="R105" s="425"/>
    </row>
    <row r="106" spans="2:18" ht="48" customHeight="1">
      <c r="B106" s="436"/>
      <c r="C106" s="437"/>
      <c r="D106" s="437"/>
      <c r="E106" s="437"/>
      <c r="F106" s="437"/>
      <c r="G106" s="437"/>
      <c r="H106" s="437"/>
      <c r="I106" s="437"/>
      <c r="J106" s="437"/>
      <c r="K106" s="437"/>
      <c r="L106" s="437"/>
      <c r="M106" s="437"/>
      <c r="N106" s="437"/>
      <c r="O106" s="438"/>
      <c r="P106" s="121"/>
      <c r="Q106" s="425"/>
      <c r="R106" s="425"/>
    </row>
    <row r="107" spans="2:18" ht="30" customHeight="1">
      <c r="B107" s="113"/>
      <c r="C107" s="3"/>
      <c r="D107" s="3"/>
      <c r="E107" s="159"/>
      <c r="F107" s="159"/>
      <c r="G107" s="159"/>
      <c r="H107" s="159"/>
      <c r="I107" s="159"/>
      <c r="J107" s="159"/>
      <c r="K107" s="159"/>
      <c r="L107" s="159"/>
      <c r="M107" s="159"/>
      <c r="N107" s="159"/>
      <c r="O107" s="159"/>
      <c r="P107" s="121"/>
    </row>
    <row r="108" spans="2:18" ht="48" customHeight="1">
      <c r="B108" s="190"/>
      <c r="C108" s="189"/>
      <c r="D108" s="189"/>
      <c r="E108" s="189"/>
      <c r="F108" s="189"/>
      <c r="G108" s="189"/>
      <c r="H108" s="189"/>
      <c r="I108" s="189"/>
      <c r="J108" s="189"/>
      <c r="K108" s="189"/>
      <c r="L108" s="189"/>
      <c r="M108" s="189"/>
      <c r="N108" s="189"/>
      <c r="O108" s="189"/>
      <c r="P108" s="121"/>
      <c r="Q108" s="425"/>
      <c r="R108" s="425"/>
    </row>
    <row r="109" spans="2:18" ht="48" customHeight="1">
      <c r="B109" s="189"/>
      <c r="C109" s="189"/>
      <c r="D109" s="189"/>
      <c r="E109" s="189"/>
      <c r="F109" s="189"/>
      <c r="G109" s="189"/>
      <c r="H109" s="189"/>
      <c r="I109" s="189"/>
      <c r="J109" s="189"/>
      <c r="K109" s="189"/>
      <c r="L109" s="189"/>
      <c r="M109" s="189"/>
      <c r="N109" s="189"/>
      <c r="O109" s="189"/>
      <c r="P109" s="121"/>
      <c r="Q109" s="425"/>
      <c r="R109" s="425"/>
    </row>
    <row r="110" spans="2:18" ht="48" customHeight="1">
      <c r="B110" s="189"/>
      <c r="C110" s="189"/>
      <c r="D110" s="189"/>
      <c r="E110" s="189"/>
      <c r="F110" s="189"/>
      <c r="G110" s="189"/>
      <c r="H110" s="189"/>
      <c r="I110" s="189"/>
      <c r="J110" s="189"/>
      <c r="K110" s="189"/>
      <c r="L110" s="189"/>
      <c r="M110" s="189"/>
      <c r="N110" s="189"/>
      <c r="O110" s="189"/>
      <c r="P110" s="121"/>
      <c r="Q110" s="425"/>
      <c r="R110" s="425"/>
    </row>
    <row r="111" spans="2:18" s="2" customFormat="1" ht="30" customHeight="1">
      <c r="B111" s="129" t="s">
        <v>142</v>
      </c>
      <c r="C111" s="130"/>
      <c r="D111" s="130"/>
      <c r="E111" s="130"/>
      <c r="F111" s="130"/>
      <c r="G111" s="130"/>
      <c r="H111" s="130"/>
      <c r="I111" s="130"/>
      <c r="J111" s="128"/>
      <c r="K111" s="130"/>
      <c r="L111" s="130"/>
      <c r="M111" s="130"/>
      <c r="N111" s="130"/>
      <c r="O111" s="130"/>
      <c r="P111" s="130"/>
      <c r="Q111" s="206"/>
    </row>
    <row r="112" spans="2:18" ht="4.95" customHeight="1">
      <c r="B112" s="131"/>
      <c r="C112" s="132"/>
      <c r="D112" s="132"/>
      <c r="E112" s="132"/>
      <c r="F112" s="126"/>
      <c r="G112" s="126"/>
      <c r="H112" s="126"/>
      <c r="I112" s="126"/>
      <c r="J112" s="126"/>
      <c r="K112" s="126"/>
      <c r="L112" s="126"/>
      <c r="M112" s="126"/>
      <c r="N112" s="126"/>
      <c r="O112" s="126"/>
      <c r="P112" s="126"/>
    </row>
    <row r="113" spans="2:17" ht="101.55" customHeight="1">
      <c r="B113" s="337" t="s">
        <v>234</v>
      </c>
      <c r="C113" s="338"/>
      <c r="D113" s="338"/>
      <c r="E113" s="338"/>
      <c r="F113" s="338"/>
      <c r="G113" s="338"/>
      <c r="H113" s="338"/>
      <c r="I113" s="338"/>
      <c r="J113" s="338"/>
      <c r="K113" s="338"/>
      <c r="L113" s="338"/>
      <c r="M113" s="338"/>
      <c r="N113" s="338"/>
      <c r="O113" s="339"/>
      <c r="P113" s="121"/>
    </row>
    <row r="114" spans="2:17" s="2" customFormat="1" ht="30" customHeight="1">
      <c r="B114" s="129" t="s">
        <v>176</v>
      </c>
      <c r="C114" s="130"/>
      <c r="D114" s="130"/>
      <c r="E114" s="130"/>
      <c r="F114" s="130"/>
      <c r="G114" s="130"/>
      <c r="H114" s="130"/>
      <c r="I114" s="130"/>
      <c r="J114" s="130"/>
      <c r="K114" s="130"/>
      <c r="L114" s="130"/>
      <c r="M114" s="130"/>
      <c r="N114" s="130"/>
      <c r="O114" s="130"/>
      <c r="P114" s="130"/>
      <c r="Q114" s="206"/>
    </row>
    <row r="115" spans="2:17" ht="13.2" customHeight="1">
      <c r="B115" s="126"/>
      <c r="C115" s="126"/>
      <c r="D115" s="126"/>
      <c r="E115" s="126"/>
      <c r="F115" s="126"/>
      <c r="G115" s="126"/>
      <c r="H115" s="126"/>
      <c r="I115" s="126"/>
      <c r="J115" s="126"/>
      <c r="K115" s="126"/>
      <c r="L115" s="126"/>
      <c r="M115" s="126"/>
      <c r="N115" s="126"/>
      <c r="O115" s="126"/>
      <c r="P115" s="126"/>
    </row>
    <row r="116" spans="2:17" ht="23.55" customHeight="1">
      <c r="B116" s="133" t="s">
        <v>0</v>
      </c>
      <c r="C116" s="461" t="s">
        <v>177</v>
      </c>
      <c r="D116" s="461"/>
      <c r="E116" s="461"/>
      <c r="F116" s="461"/>
      <c r="G116" s="461"/>
      <c r="H116" s="461"/>
      <c r="I116" s="126"/>
      <c r="J116" s="126"/>
      <c r="K116" s="126"/>
      <c r="L116" s="126"/>
      <c r="M116" s="126"/>
      <c r="N116" s="126"/>
      <c r="O116" s="126"/>
      <c r="P116" s="126"/>
    </row>
    <row r="117" spans="2:17" ht="10.199999999999999" customHeight="1">
      <c r="B117" s="122"/>
      <c r="C117" s="135"/>
      <c r="D117" s="136"/>
      <c r="E117" s="134"/>
      <c r="F117" s="126"/>
      <c r="G117" s="126"/>
      <c r="H117" s="126"/>
      <c r="I117" s="126"/>
      <c r="J117" s="126"/>
      <c r="K117" s="126"/>
      <c r="L117" s="126"/>
      <c r="M117" s="126"/>
      <c r="N117" s="126"/>
      <c r="O117" s="126"/>
      <c r="P117" s="126"/>
    </row>
    <row r="118" spans="2:17" ht="25.2" customHeight="1">
      <c r="B118" s="345" t="s">
        <v>201</v>
      </c>
      <c r="C118" s="345"/>
      <c r="D118" s="345"/>
      <c r="E118" s="345"/>
      <c r="F118" s="345"/>
      <c r="G118" s="345"/>
      <c r="H118" s="345"/>
      <c r="I118" s="345"/>
      <c r="J118" s="345"/>
      <c r="K118" s="345"/>
      <c r="L118" s="345"/>
      <c r="M118" s="345"/>
      <c r="N118" s="345"/>
      <c r="O118" s="345"/>
      <c r="P118" s="345"/>
    </row>
    <row r="119" spans="2:17" ht="45" customHeight="1">
      <c r="B119" s="357" t="s">
        <v>178</v>
      </c>
      <c r="C119" s="357"/>
      <c r="D119" s="357"/>
      <c r="E119" s="357"/>
      <c r="F119" s="357"/>
      <c r="G119" s="357"/>
      <c r="H119" s="357"/>
      <c r="I119" s="357"/>
      <c r="J119" s="357"/>
      <c r="K119" s="357"/>
      <c r="L119" s="357"/>
      <c r="M119" s="357"/>
      <c r="N119" s="357"/>
      <c r="O119" s="357"/>
      <c r="P119" s="357"/>
    </row>
    <row r="120" spans="2:17" ht="100.2" customHeight="1">
      <c r="B120" s="402" t="s">
        <v>180</v>
      </c>
      <c r="C120" s="403"/>
      <c r="D120" s="404"/>
      <c r="E120" s="337" t="s">
        <v>235</v>
      </c>
      <c r="F120" s="405"/>
      <c r="G120" s="405"/>
      <c r="H120" s="405"/>
      <c r="I120" s="405"/>
      <c r="J120" s="405"/>
      <c r="K120" s="405"/>
      <c r="L120" s="405"/>
      <c r="M120" s="405"/>
      <c r="N120" s="405"/>
      <c r="O120" s="406"/>
      <c r="P120" s="137"/>
    </row>
    <row r="121" spans="2:17" ht="24" customHeight="1">
      <c r="B121" s="127"/>
      <c r="C121" s="127"/>
      <c r="D121" s="127"/>
      <c r="E121" s="127"/>
      <c r="F121" s="121"/>
      <c r="G121" s="121"/>
      <c r="H121" s="121"/>
      <c r="I121" s="121"/>
      <c r="J121" s="121"/>
      <c r="K121" s="121"/>
      <c r="L121" s="121"/>
      <c r="M121" s="121"/>
      <c r="N121" s="121"/>
      <c r="O121" s="121"/>
      <c r="P121" s="137"/>
    </row>
    <row r="122" spans="2:17" ht="42.6" customHeight="1">
      <c r="B122" s="407" t="s">
        <v>254</v>
      </c>
      <c r="C122" s="408"/>
      <c r="D122" s="408"/>
      <c r="E122" s="408"/>
      <c r="F122" s="408"/>
      <c r="G122" s="408"/>
      <c r="H122" s="408"/>
      <c r="I122" s="408"/>
      <c r="J122" s="408"/>
      <c r="K122" s="408"/>
      <c r="L122" s="408"/>
      <c r="M122" s="408"/>
      <c r="N122" s="408"/>
      <c r="O122" s="409"/>
      <c r="P122" s="137"/>
    </row>
    <row r="123" spans="2:17" ht="42.6" customHeight="1">
      <c r="B123" s="410"/>
      <c r="C123" s="411"/>
      <c r="D123" s="411"/>
      <c r="E123" s="411"/>
      <c r="F123" s="411"/>
      <c r="G123" s="411"/>
      <c r="H123" s="411"/>
      <c r="I123" s="411"/>
      <c r="J123" s="411"/>
      <c r="K123" s="411"/>
      <c r="L123" s="411"/>
      <c r="M123" s="411"/>
      <c r="N123" s="411"/>
      <c r="O123" s="412"/>
      <c r="P123" s="137"/>
    </row>
    <row r="124" spans="2:17" ht="42.6" customHeight="1">
      <c r="B124" s="410"/>
      <c r="C124" s="411"/>
      <c r="D124" s="411"/>
      <c r="E124" s="411"/>
      <c r="F124" s="411"/>
      <c r="G124" s="411"/>
      <c r="H124" s="411"/>
      <c r="I124" s="411"/>
      <c r="J124" s="411"/>
      <c r="K124" s="411"/>
      <c r="L124" s="411"/>
      <c r="M124" s="411"/>
      <c r="N124" s="411"/>
      <c r="O124" s="412"/>
      <c r="P124" s="137"/>
      <c r="Q124" s="208"/>
    </row>
    <row r="125" spans="2:17" ht="42.6" customHeight="1">
      <c r="B125" s="410"/>
      <c r="C125" s="411"/>
      <c r="D125" s="411"/>
      <c r="E125" s="411"/>
      <c r="F125" s="411"/>
      <c r="G125" s="411"/>
      <c r="H125" s="411"/>
      <c r="I125" s="411"/>
      <c r="J125" s="411"/>
      <c r="K125" s="411"/>
      <c r="L125" s="411"/>
      <c r="M125" s="411"/>
      <c r="N125" s="411"/>
      <c r="O125" s="412"/>
      <c r="P125" s="137"/>
    </row>
    <row r="126" spans="2:17" ht="42.6" customHeight="1">
      <c r="B126" s="410"/>
      <c r="C126" s="411"/>
      <c r="D126" s="411"/>
      <c r="E126" s="411"/>
      <c r="F126" s="411"/>
      <c r="G126" s="411"/>
      <c r="H126" s="411"/>
      <c r="I126" s="411"/>
      <c r="J126" s="411"/>
      <c r="K126" s="411"/>
      <c r="L126" s="411"/>
      <c r="M126" s="411"/>
      <c r="N126" s="411"/>
      <c r="O126" s="412"/>
      <c r="P126" s="137"/>
    </row>
    <row r="127" spans="2:17" ht="42.6" customHeight="1">
      <c r="B127" s="413"/>
      <c r="C127" s="414"/>
      <c r="D127" s="414"/>
      <c r="E127" s="414"/>
      <c r="F127" s="414"/>
      <c r="G127" s="414"/>
      <c r="H127" s="414"/>
      <c r="I127" s="414"/>
      <c r="J127" s="414"/>
      <c r="K127" s="414"/>
      <c r="L127" s="414"/>
      <c r="M127" s="414"/>
      <c r="N127" s="414"/>
      <c r="O127" s="415"/>
      <c r="P127" s="137"/>
    </row>
    <row r="128" spans="2:17" ht="18" customHeight="1">
      <c r="B128" s="122"/>
      <c r="C128" s="135"/>
      <c r="D128" s="136"/>
      <c r="E128" s="134"/>
      <c r="F128" s="126"/>
      <c r="G128" s="126"/>
      <c r="H128" s="126"/>
      <c r="I128" s="126"/>
      <c r="J128" s="126"/>
      <c r="K128" s="126"/>
      <c r="L128" s="126"/>
      <c r="M128" s="126"/>
      <c r="N128" s="126"/>
      <c r="O128" s="126"/>
      <c r="P128" s="126"/>
    </row>
    <row r="129" spans="1:17" ht="44.55" customHeight="1">
      <c r="B129" s="357" t="s">
        <v>179</v>
      </c>
      <c r="C129" s="357"/>
      <c r="D129" s="357"/>
      <c r="E129" s="357"/>
      <c r="F129" s="357"/>
      <c r="G129" s="357"/>
      <c r="H129" s="357"/>
      <c r="I129" s="357"/>
      <c r="J129" s="357"/>
      <c r="K129" s="357"/>
      <c r="L129" s="357"/>
      <c r="M129" s="357"/>
      <c r="N129" s="357"/>
      <c r="O129" s="357"/>
      <c r="P129" s="357"/>
    </row>
    <row r="130" spans="1:17" ht="100.2" customHeight="1">
      <c r="B130" s="402" t="s">
        <v>180</v>
      </c>
      <c r="C130" s="403"/>
      <c r="D130" s="404"/>
      <c r="E130" s="337" t="s">
        <v>236</v>
      </c>
      <c r="F130" s="405"/>
      <c r="G130" s="405"/>
      <c r="H130" s="405"/>
      <c r="I130" s="405"/>
      <c r="J130" s="405"/>
      <c r="K130" s="405"/>
      <c r="L130" s="405"/>
      <c r="M130" s="405"/>
      <c r="N130" s="405"/>
      <c r="O130" s="406"/>
      <c r="P130" s="137"/>
    </row>
    <row r="131" spans="1:17" ht="22.95" customHeight="1">
      <c r="A131" s="152"/>
      <c r="B131" s="127"/>
      <c r="C131" s="127"/>
      <c r="D131" s="127"/>
      <c r="E131" s="127"/>
      <c r="F131" s="121"/>
      <c r="G131" s="121"/>
      <c r="H131" s="121"/>
      <c r="I131" s="121"/>
      <c r="J131" s="121"/>
      <c r="K131" s="121"/>
      <c r="L131" s="121"/>
      <c r="M131" s="121"/>
      <c r="N131" s="121"/>
      <c r="O131" s="121"/>
      <c r="P131" s="137"/>
    </row>
    <row r="132" spans="1:17" ht="42.6" customHeight="1">
      <c r="B132" s="416" t="s">
        <v>202</v>
      </c>
      <c r="C132" s="417"/>
      <c r="D132" s="417"/>
      <c r="E132" s="417"/>
      <c r="F132" s="417"/>
      <c r="G132" s="417"/>
      <c r="H132" s="417"/>
      <c r="I132" s="417"/>
      <c r="J132" s="417"/>
      <c r="K132" s="417"/>
      <c r="L132" s="417"/>
      <c r="M132" s="417"/>
      <c r="N132" s="417"/>
      <c r="O132" s="418"/>
      <c r="P132" s="137"/>
    </row>
    <row r="133" spans="1:17" ht="42.6" customHeight="1">
      <c r="B133" s="419"/>
      <c r="C133" s="420"/>
      <c r="D133" s="420"/>
      <c r="E133" s="420"/>
      <c r="F133" s="420"/>
      <c r="G133" s="420"/>
      <c r="H133" s="420"/>
      <c r="I133" s="420"/>
      <c r="J133" s="420"/>
      <c r="K133" s="420"/>
      <c r="L133" s="420"/>
      <c r="M133" s="420"/>
      <c r="N133" s="420"/>
      <c r="O133" s="421"/>
      <c r="P133" s="137"/>
      <c r="Q133" s="208"/>
    </row>
    <row r="134" spans="1:17" ht="42.6" customHeight="1">
      <c r="B134" s="419"/>
      <c r="C134" s="420"/>
      <c r="D134" s="420"/>
      <c r="E134" s="420"/>
      <c r="F134" s="420"/>
      <c r="G134" s="420"/>
      <c r="H134" s="420"/>
      <c r="I134" s="420"/>
      <c r="J134" s="420"/>
      <c r="K134" s="420"/>
      <c r="L134" s="420"/>
      <c r="M134" s="420"/>
      <c r="N134" s="420"/>
      <c r="O134" s="421"/>
      <c r="P134" s="137"/>
    </row>
    <row r="135" spans="1:17" ht="42.6" customHeight="1">
      <c r="B135" s="419"/>
      <c r="C135" s="420"/>
      <c r="D135" s="420"/>
      <c r="E135" s="420"/>
      <c r="F135" s="420"/>
      <c r="G135" s="420"/>
      <c r="H135" s="420"/>
      <c r="I135" s="420"/>
      <c r="J135" s="420"/>
      <c r="K135" s="420"/>
      <c r="L135" s="420"/>
      <c r="M135" s="420"/>
      <c r="N135" s="420"/>
      <c r="O135" s="421"/>
      <c r="P135" s="137"/>
    </row>
    <row r="136" spans="1:17" ht="42.6" customHeight="1">
      <c r="B136" s="422"/>
      <c r="C136" s="423"/>
      <c r="D136" s="423"/>
      <c r="E136" s="423"/>
      <c r="F136" s="423"/>
      <c r="G136" s="423"/>
      <c r="H136" s="423"/>
      <c r="I136" s="423"/>
      <c r="J136" s="423"/>
      <c r="K136" s="423"/>
      <c r="L136" s="423"/>
      <c r="M136" s="423"/>
      <c r="N136" s="423"/>
      <c r="O136" s="424"/>
      <c r="P136" s="137"/>
    </row>
    <row r="137" spans="1:17" ht="18" customHeight="1">
      <c r="B137" s="138"/>
      <c r="C137" s="139"/>
      <c r="D137" s="139"/>
      <c r="E137" s="139"/>
      <c r="F137" s="139"/>
      <c r="G137" s="139"/>
      <c r="H137" s="139"/>
      <c r="I137" s="139"/>
      <c r="J137" s="139"/>
      <c r="K137" s="139"/>
      <c r="L137" s="139"/>
      <c r="M137" s="139"/>
      <c r="N137" s="139"/>
      <c r="O137" s="139"/>
      <c r="P137" s="126"/>
    </row>
    <row r="138" spans="1:17" s="120" customFormat="1" ht="34.200000000000003" customHeight="1">
      <c r="B138" s="140" t="s">
        <v>187</v>
      </c>
      <c r="C138" s="141"/>
      <c r="D138" s="141"/>
      <c r="E138" s="141"/>
      <c r="F138" s="142"/>
      <c r="G138" s="142"/>
      <c r="H138" s="142"/>
      <c r="I138" s="142"/>
      <c r="J138" s="142"/>
      <c r="K138" s="142"/>
      <c r="L138" s="142"/>
      <c r="M138" s="142"/>
      <c r="N138" s="142"/>
      <c r="O138" s="142"/>
      <c r="P138" s="137"/>
      <c r="Q138" s="205"/>
    </row>
    <row r="139" spans="1:17" s="120" customFormat="1" ht="43.2" customHeight="1">
      <c r="B139" s="287" t="s">
        <v>232</v>
      </c>
      <c r="C139" s="288"/>
      <c r="D139" s="288"/>
      <c r="E139" s="288"/>
      <c r="F139" s="288"/>
      <c r="G139" s="288"/>
      <c r="H139" s="288"/>
      <c r="I139" s="288"/>
      <c r="J139" s="288"/>
      <c r="K139" s="288"/>
      <c r="L139" s="288"/>
      <c r="M139" s="288"/>
      <c r="N139" s="288"/>
      <c r="O139" s="289"/>
      <c r="P139" s="137"/>
      <c r="Q139" s="205"/>
    </row>
    <row r="140" spans="1:17" s="120" customFormat="1" ht="43.2" customHeight="1">
      <c r="B140" s="290"/>
      <c r="C140" s="291"/>
      <c r="D140" s="291"/>
      <c r="E140" s="291"/>
      <c r="F140" s="291"/>
      <c r="G140" s="291"/>
      <c r="H140" s="291"/>
      <c r="I140" s="291"/>
      <c r="J140" s="291"/>
      <c r="K140" s="291"/>
      <c r="L140" s="291"/>
      <c r="M140" s="291"/>
      <c r="N140" s="291"/>
      <c r="O140" s="292"/>
      <c r="P140" s="137"/>
      <c r="Q140" s="205"/>
    </row>
    <row r="141" spans="1:17" s="120" customFormat="1" ht="43.2" customHeight="1">
      <c r="B141" s="290"/>
      <c r="C141" s="291"/>
      <c r="D141" s="291"/>
      <c r="E141" s="291"/>
      <c r="F141" s="291"/>
      <c r="G141" s="291"/>
      <c r="H141" s="291"/>
      <c r="I141" s="291"/>
      <c r="J141" s="291"/>
      <c r="K141" s="291"/>
      <c r="L141" s="291"/>
      <c r="M141" s="291"/>
      <c r="N141" s="291"/>
      <c r="O141" s="292"/>
      <c r="P141" s="137"/>
      <c r="Q141" s="205"/>
    </row>
    <row r="142" spans="1:17" s="120" customFormat="1" ht="43.2" customHeight="1">
      <c r="B142" s="290"/>
      <c r="C142" s="291"/>
      <c r="D142" s="291"/>
      <c r="E142" s="291"/>
      <c r="F142" s="291"/>
      <c r="G142" s="291"/>
      <c r="H142" s="291"/>
      <c r="I142" s="291"/>
      <c r="J142" s="291"/>
      <c r="K142" s="291"/>
      <c r="L142" s="291"/>
      <c r="M142" s="291"/>
      <c r="N142" s="291"/>
      <c r="O142" s="292"/>
      <c r="P142" s="137"/>
      <c r="Q142" s="205"/>
    </row>
    <row r="143" spans="1:17" s="120" customFormat="1" ht="43.2" customHeight="1">
      <c r="B143" s="293"/>
      <c r="C143" s="294"/>
      <c r="D143" s="294"/>
      <c r="E143" s="294"/>
      <c r="F143" s="294"/>
      <c r="G143" s="294"/>
      <c r="H143" s="294"/>
      <c r="I143" s="294"/>
      <c r="J143" s="294"/>
      <c r="K143" s="294"/>
      <c r="L143" s="294"/>
      <c r="M143" s="294"/>
      <c r="N143" s="294"/>
      <c r="O143" s="295"/>
      <c r="P143" s="137"/>
      <c r="Q143" s="205"/>
    </row>
    <row r="144" spans="1:17" ht="30" customHeight="1">
      <c r="B144" s="174" t="s">
        <v>206</v>
      </c>
      <c r="C144" s="175"/>
      <c r="D144" s="175"/>
      <c r="E144" s="175"/>
      <c r="F144" s="176"/>
      <c r="G144" s="176"/>
      <c r="H144" s="176"/>
      <c r="I144" s="176"/>
      <c r="J144" s="176"/>
      <c r="K144" s="176"/>
      <c r="L144" s="176"/>
      <c r="M144" s="176"/>
      <c r="N144" s="176"/>
      <c r="O144" s="176"/>
      <c r="P144" s="172"/>
      <c r="Q144" s="209"/>
    </row>
    <row r="145" spans="2:33" ht="16.95" customHeight="1">
      <c r="B145" s="392" t="s">
        <v>204</v>
      </c>
      <c r="C145" s="392"/>
      <c r="D145" s="392"/>
      <c r="E145" s="392"/>
      <c r="F145" s="392"/>
      <c r="G145" s="392"/>
      <c r="H145" s="392"/>
      <c r="I145" s="392"/>
      <c r="J145" s="392"/>
      <c r="K145" s="392"/>
      <c r="L145" s="392"/>
      <c r="M145" s="392"/>
      <c r="N145" s="392"/>
      <c r="O145" s="392"/>
      <c r="P145" s="170"/>
      <c r="Q145" s="426"/>
      <c r="R145" s="427"/>
    </row>
    <row r="146" spans="2:33" ht="16.95" customHeight="1">
      <c r="B146" s="392"/>
      <c r="C146" s="392"/>
      <c r="D146" s="392"/>
      <c r="E146" s="392"/>
      <c r="F146" s="392"/>
      <c r="G146" s="392"/>
      <c r="H146" s="392"/>
      <c r="I146" s="392"/>
      <c r="J146" s="392"/>
      <c r="K146" s="392"/>
      <c r="L146" s="392"/>
      <c r="M146" s="392"/>
      <c r="N146" s="392"/>
      <c r="O146" s="392"/>
      <c r="P146" s="170"/>
      <c r="Q146" s="210"/>
      <c r="R146" s="168"/>
    </row>
    <row r="147" spans="2:33" ht="17.55" customHeight="1">
      <c r="B147" s="392"/>
      <c r="C147" s="392"/>
      <c r="D147" s="392"/>
      <c r="E147" s="392"/>
      <c r="F147" s="392"/>
      <c r="G147" s="392"/>
      <c r="H147" s="392"/>
      <c r="I147" s="392"/>
      <c r="J147" s="392"/>
      <c r="K147" s="392"/>
      <c r="L147" s="392"/>
      <c r="M147" s="392"/>
      <c r="N147" s="392"/>
      <c r="O147" s="392"/>
      <c r="P147" s="171"/>
      <c r="Q147" s="428"/>
      <c r="R147" s="429"/>
      <c r="S147" s="296"/>
      <c r="T147" s="296"/>
      <c r="U147" s="296"/>
      <c r="V147" s="296"/>
      <c r="W147" s="296"/>
      <c r="X147" s="296"/>
      <c r="Y147" s="296"/>
      <c r="Z147" s="296"/>
      <c r="AA147" s="296"/>
      <c r="AB147" s="296"/>
      <c r="AC147" s="296"/>
      <c r="AD147" s="296"/>
      <c r="AE147" s="296"/>
      <c r="AF147" s="296"/>
      <c r="AG147" s="296"/>
    </row>
    <row r="148" spans="2:33" ht="17.55" customHeight="1">
      <c r="B148" s="392"/>
      <c r="C148" s="392"/>
      <c r="D148" s="392"/>
      <c r="E148" s="392"/>
      <c r="F148" s="392"/>
      <c r="G148" s="392"/>
      <c r="H148" s="392"/>
      <c r="I148" s="392"/>
      <c r="J148" s="392"/>
      <c r="K148" s="392"/>
      <c r="L148" s="392"/>
      <c r="M148" s="392"/>
      <c r="N148" s="392"/>
      <c r="O148" s="392"/>
      <c r="P148" s="171"/>
      <c r="S148" s="296"/>
      <c r="T148" s="296"/>
      <c r="U148" s="296"/>
      <c r="V148" s="296"/>
      <c r="W148" s="296"/>
      <c r="X148" s="296"/>
      <c r="Y148" s="296"/>
      <c r="Z148" s="296"/>
      <c r="AA148" s="296"/>
      <c r="AB148" s="296"/>
      <c r="AC148" s="296"/>
      <c r="AD148" s="296"/>
      <c r="AE148" s="296"/>
      <c r="AF148" s="296"/>
      <c r="AG148" s="296"/>
    </row>
    <row r="149" spans="2:33" ht="30" customHeight="1">
      <c r="B149" s="140" t="s">
        <v>252</v>
      </c>
      <c r="C149" s="126"/>
      <c r="D149" s="143"/>
      <c r="E149" s="126"/>
      <c r="F149" s="126"/>
      <c r="G149" s="126"/>
      <c r="H149" s="126"/>
      <c r="I149" s="126"/>
      <c r="J149" s="126"/>
      <c r="K149" s="126"/>
      <c r="L149" s="126"/>
      <c r="M149" s="126"/>
      <c r="N149" s="126"/>
      <c r="O149" s="130"/>
      <c r="P149" s="130"/>
      <c r="S149" s="391"/>
      <c r="T149" s="391"/>
      <c r="U149" s="391"/>
      <c r="V149" s="391"/>
      <c r="W149" s="391"/>
      <c r="X149" s="391"/>
      <c r="Y149" s="391"/>
      <c r="Z149" s="391"/>
      <c r="AA149" s="391"/>
      <c r="AB149" s="391"/>
      <c r="AC149" s="391"/>
      <c r="AD149" s="391"/>
      <c r="AE149" s="391"/>
      <c r="AF149" s="391"/>
      <c r="AG149" s="391"/>
    </row>
    <row r="150" spans="2:33" ht="4.95" customHeight="1">
      <c r="B150" s="131"/>
      <c r="C150" s="132"/>
      <c r="D150" s="132"/>
      <c r="E150" s="132"/>
      <c r="F150" s="126"/>
      <c r="G150" s="126"/>
      <c r="H150" s="126"/>
      <c r="I150" s="126"/>
      <c r="J150" s="126"/>
      <c r="K150" s="126"/>
      <c r="L150" s="126"/>
      <c r="M150" s="126"/>
      <c r="N150" s="126"/>
      <c r="O150" s="126"/>
      <c r="P150" s="126"/>
      <c r="S150" s="391"/>
      <c r="T150" s="391"/>
      <c r="U150" s="391"/>
      <c r="V150" s="391"/>
      <c r="W150" s="391"/>
      <c r="X150" s="391"/>
      <c r="Y150" s="391"/>
      <c r="Z150" s="391"/>
      <c r="AA150" s="391"/>
      <c r="AB150" s="391"/>
      <c r="AC150" s="391"/>
      <c r="AD150" s="391"/>
      <c r="AE150" s="391"/>
      <c r="AF150" s="391"/>
      <c r="AG150" s="391"/>
    </row>
    <row r="151" spans="2:33" ht="54.6" customHeight="1">
      <c r="B151" s="358" t="s">
        <v>146</v>
      </c>
      <c r="C151" s="359"/>
      <c r="D151" s="359"/>
      <c r="E151" s="359"/>
      <c r="F151" s="354" t="s">
        <v>143</v>
      </c>
      <c r="G151" s="355"/>
      <c r="H151" s="355"/>
      <c r="I151" s="355"/>
      <c r="J151" s="355"/>
      <c r="K151" s="355"/>
      <c r="L151" s="355"/>
      <c r="M151" s="355"/>
      <c r="N151" s="355"/>
      <c r="O151" s="356"/>
      <c r="P151" s="137"/>
      <c r="T151" s="152"/>
      <c r="U151" s="152"/>
      <c r="V151" s="265"/>
      <c r="W151" s="265"/>
      <c r="X151" s="265"/>
      <c r="Y151" s="265"/>
    </row>
    <row r="152" spans="2:33" ht="54.6" customHeight="1">
      <c r="B152" s="340" t="s">
        <v>249</v>
      </c>
      <c r="C152" s="341"/>
      <c r="D152" s="341"/>
      <c r="E152" s="341"/>
      <c r="F152" s="342"/>
      <c r="G152" s="343"/>
      <c r="H152" s="343"/>
      <c r="I152" s="343"/>
      <c r="J152" s="343"/>
      <c r="K152" s="343"/>
      <c r="L152" s="343"/>
      <c r="M152" s="343"/>
      <c r="N152" s="343"/>
      <c r="O152" s="344"/>
      <c r="P152" s="137"/>
      <c r="Q152" s="208"/>
      <c r="T152" s="152"/>
      <c r="U152" s="152"/>
      <c r="V152" s="152"/>
      <c r="W152" s="152"/>
      <c r="X152" s="152"/>
      <c r="Y152" s="152"/>
    </row>
    <row r="153" spans="2:33" ht="54.6" customHeight="1">
      <c r="B153" s="360" t="s">
        <v>250</v>
      </c>
      <c r="C153" s="361"/>
      <c r="D153" s="361"/>
      <c r="E153" s="361"/>
      <c r="F153" s="342"/>
      <c r="G153" s="343"/>
      <c r="H153" s="343"/>
      <c r="I153" s="343"/>
      <c r="J153" s="343"/>
      <c r="K153" s="343"/>
      <c r="L153" s="343"/>
      <c r="M153" s="343"/>
      <c r="N153" s="343"/>
      <c r="O153" s="344"/>
      <c r="P153" s="137"/>
      <c r="T153" s="152"/>
      <c r="U153" s="152"/>
      <c r="V153" s="152"/>
      <c r="W153" s="152"/>
      <c r="X153" s="152"/>
      <c r="Y153" s="152"/>
    </row>
    <row r="154" spans="2:33" ht="54.6" customHeight="1">
      <c r="B154" s="340" t="s">
        <v>145</v>
      </c>
      <c r="C154" s="341"/>
      <c r="D154" s="341"/>
      <c r="E154" s="341"/>
      <c r="F154" s="342"/>
      <c r="G154" s="343"/>
      <c r="H154" s="343"/>
      <c r="I154" s="343"/>
      <c r="J154" s="343"/>
      <c r="K154" s="343"/>
      <c r="L154" s="343"/>
      <c r="M154" s="343"/>
      <c r="N154" s="343"/>
      <c r="O154" s="344"/>
      <c r="P154" s="137"/>
      <c r="T154" s="152"/>
      <c r="U154" s="265"/>
      <c r="V154" s="266"/>
      <c r="W154" s="266"/>
      <c r="X154" s="266"/>
      <c r="Y154" s="152"/>
    </row>
    <row r="155" spans="2:33" ht="54.6" customHeight="1">
      <c r="B155" s="340" t="s">
        <v>248</v>
      </c>
      <c r="C155" s="341"/>
      <c r="D155" s="341"/>
      <c r="E155" s="341"/>
      <c r="F155" s="342"/>
      <c r="G155" s="343"/>
      <c r="H155" s="343"/>
      <c r="I155" s="343"/>
      <c r="J155" s="343"/>
      <c r="K155" s="343"/>
      <c r="L155" s="343"/>
      <c r="M155" s="343"/>
      <c r="N155" s="343"/>
      <c r="O155" s="344"/>
      <c r="P155" s="137"/>
      <c r="T155" s="152"/>
      <c r="U155" s="152"/>
      <c r="V155" s="152"/>
      <c r="W155" s="152"/>
      <c r="X155" s="152"/>
      <c r="Y155" s="152"/>
    </row>
    <row r="156" spans="2:33" ht="54.6" customHeight="1">
      <c r="B156" s="349" t="s">
        <v>147</v>
      </c>
      <c r="C156" s="350"/>
      <c r="D156" s="350"/>
      <c r="E156" s="350"/>
      <c r="F156" s="351"/>
      <c r="G156" s="352"/>
      <c r="H156" s="352"/>
      <c r="I156" s="352"/>
      <c r="J156" s="352"/>
      <c r="K156" s="352"/>
      <c r="L156" s="352"/>
      <c r="M156" s="352"/>
      <c r="N156" s="352"/>
      <c r="O156" s="353"/>
      <c r="P156" s="137"/>
    </row>
    <row r="157" spans="2:33" ht="19.2" customHeight="1">
      <c r="B157" s="144"/>
      <c r="C157" s="144"/>
      <c r="D157" s="144"/>
      <c r="E157" s="144"/>
      <c r="F157" s="144"/>
      <c r="G157" s="144"/>
      <c r="H157" s="144"/>
      <c r="I157" s="144"/>
      <c r="J157" s="144"/>
      <c r="K157" s="144"/>
      <c r="L157" s="144"/>
      <c r="M157" s="144"/>
      <c r="N157" s="144"/>
      <c r="O157" s="145"/>
      <c r="P157" s="130"/>
    </row>
    <row r="158" spans="2:33" ht="30" customHeight="1">
      <c r="B158" s="140" t="s">
        <v>253</v>
      </c>
      <c r="C158" s="126"/>
      <c r="D158" s="143"/>
      <c r="E158" s="126"/>
      <c r="F158" s="126"/>
      <c r="G158" s="126"/>
      <c r="H158" s="126"/>
      <c r="I158" s="126"/>
      <c r="J158" s="126"/>
      <c r="K158" s="126"/>
      <c r="L158" s="126"/>
      <c r="M158" s="126"/>
      <c r="N158" s="126"/>
      <c r="O158" s="130"/>
      <c r="P158" s="130"/>
    </row>
    <row r="159" spans="2:33" ht="4.95" customHeight="1">
      <c r="B159" s="122"/>
      <c r="C159" s="140"/>
      <c r="D159" s="143"/>
      <c r="E159" s="126"/>
      <c r="F159" s="126"/>
      <c r="G159" s="126"/>
      <c r="H159" s="126"/>
      <c r="I159" s="126"/>
      <c r="J159" s="126"/>
      <c r="K159" s="126"/>
      <c r="L159" s="126"/>
      <c r="M159" s="126"/>
      <c r="N159" s="126"/>
      <c r="O159" s="130"/>
      <c r="P159" s="130"/>
    </row>
    <row r="160" spans="2:33" ht="54.6" customHeight="1">
      <c r="B160" s="346" t="s">
        <v>148</v>
      </c>
      <c r="C160" s="347"/>
      <c r="D160" s="347"/>
      <c r="E160" s="347"/>
      <c r="F160" s="354"/>
      <c r="G160" s="355"/>
      <c r="H160" s="355"/>
      <c r="I160" s="355"/>
      <c r="J160" s="355"/>
      <c r="K160" s="355"/>
      <c r="L160" s="355"/>
      <c r="M160" s="355"/>
      <c r="N160" s="355"/>
      <c r="O160" s="356"/>
      <c r="P160" s="137"/>
    </row>
    <row r="161" spans="2:17" ht="54.6" customHeight="1">
      <c r="B161" s="340" t="s">
        <v>149</v>
      </c>
      <c r="C161" s="341"/>
      <c r="D161" s="341"/>
      <c r="E161" s="341"/>
      <c r="F161" s="342"/>
      <c r="G161" s="343"/>
      <c r="H161" s="343"/>
      <c r="I161" s="343"/>
      <c r="J161" s="343"/>
      <c r="K161" s="343"/>
      <c r="L161" s="343"/>
      <c r="M161" s="343"/>
      <c r="N161" s="343"/>
      <c r="O161" s="344"/>
      <c r="P161" s="137"/>
      <c r="Q161" s="208"/>
    </row>
    <row r="162" spans="2:17" ht="54.6" customHeight="1">
      <c r="B162" s="390" t="s">
        <v>185</v>
      </c>
      <c r="C162" s="390"/>
      <c r="D162" s="390"/>
      <c r="E162" s="390"/>
      <c r="F162" s="342"/>
      <c r="G162" s="343"/>
      <c r="H162" s="343"/>
      <c r="I162" s="343"/>
      <c r="J162" s="343"/>
      <c r="K162" s="343"/>
      <c r="L162" s="343"/>
      <c r="M162" s="343"/>
      <c r="N162" s="343"/>
      <c r="O162" s="344"/>
      <c r="P162" s="137"/>
    </row>
    <row r="163" spans="2:17" ht="54.6" customHeight="1">
      <c r="B163" s="340" t="s">
        <v>186</v>
      </c>
      <c r="C163" s="341"/>
      <c r="D163" s="341"/>
      <c r="E163" s="341"/>
      <c r="F163" s="342"/>
      <c r="G163" s="343"/>
      <c r="H163" s="343"/>
      <c r="I163" s="343"/>
      <c r="J163" s="343"/>
      <c r="K163" s="343"/>
      <c r="L163" s="343"/>
      <c r="M163" s="343"/>
      <c r="N163" s="343"/>
      <c r="O163" s="344"/>
      <c r="P163" s="137"/>
    </row>
    <row r="164" spans="2:17" ht="54.6" customHeight="1">
      <c r="B164" s="349" t="s">
        <v>147</v>
      </c>
      <c r="C164" s="350"/>
      <c r="D164" s="350"/>
      <c r="E164" s="350"/>
      <c r="F164" s="351"/>
      <c r="G164" s="352"/>
      <c r="H164" s="352"/>
      <c r="I164" s="352"/>
      <c r="J164" s="352"/>
      <c r="K164" s="352"/>
      <c r="L164" s="352"/>
      <c r="M164" s="352"/>
      <c r="N164" s="352"/>
      <c r="O164" s="353"/>
      <c r="P164" s="137"/>
    </row>
    <row r="165" spans="2:17" ht="10.199999999999999" customHeight="1">
      <c r="B165" s="126"/>
      <c r="C165" s="126"/>
      <c r="D165" s="126"/>
      <c r="E165" s="126"/>
      <c r="F165" s="126"/>
      <c r="G165" s="126"/>
      <c r="H165" s="126"/>
      <c r="I165" s="126"/>
      <c r="J165" s="126"/>
      <c r="K165" s="126"/>
      <c r="L165" s="126"/>
      <c r="M165" s="126"/>
      <c r="N165" s="126"/>
      <c r="O165" s="130"/>
      <c r="P165" s="130"/>
    </row>
    <row r="166" spans="2:17" ht="19.2" customHeight="1">
      <c r="B166" s="126"/>
      <c r="C166" s="126"/>
      <c r="D166" s="126"/>
      <c r="E166" s="126"/>
      <c r="F166" s="126"/>
      <c r="G166" s="126"/>
      <c r="H166" s="126"/>
      <c r="I166" s="126"/>
      <c r="J166" s="126"/>
      <c r="K166" s="126"/>
      <c r="L166" s="126"/>
      <c r="M166" s="126"/>
      <c r="N166" s="126"/>
      <c r="O166" s="130"/>
      <c r="P166" s="130"/>
      <c r="Q166" s="1"/>
    </row>
    <row r="167" spans="2:17" ht="30" customHeight="1">
      <c r="B167" s="166" t="s">
        <v>255</v>
      </c>
      <c r="C167" s="146"/>
      <c r="D167" s="147"/>
      <c r="E167" s="148"/>
      <c r="F167" s="148"/>
      <c r="G167" s="148"/>
      <c r="H167" s="126"/>
      <c r="I167" s="126"/>
      <c r="J167" s="126"/>
      <c r="K167" s="126"/>
      <c r="L167" s="126"/>
      <c r="M167" s="126"/>
      <c r="N167" s="126"/>
      <c r="O167" s="130"/>
      <c r="P167" s="130"/>
      <c r="Q167" s="1"/>
    </row>
    <row r="168" spans="2:17" ht="4.95" customHeight="1">
      <c r="B168" s="122"/>
      <c r="C168" s="140"/>
      <c r="D168" s="143"/>
      <c r="E168" s="126"/>
      <c r="F168" s="126"/>
      <c r="G168" s="126"/>
      <c r="H168" s="126"/>
      <c r="I168" s="126"/>
      <c r="J168" s="126"/>
      <c r="K168" s="126"/>
      <c r="L168" s="126"/>
      <c r="M168" s="126"/>
      <c r="N168" s="126"/>
      <c r="O168" s="130"/>
      <c r="P168" s="130"/>
      <c r="Q168" s="1"/>
    </row>
    <row r="169" spans="2:17" ht="120" customHeight="1">
      <c r="B169" s="348" t="s">
        <v>257</v>
      </c>
      <c r="C169" s="348"/>
      <c r="D169" s="348"/>
      <c r="E169" s="348"/>
      <c r="F169" s="334" t="s">
        <v>256</v>
      </c>
      <c r="G169" s="335"/>
      <c r="H169" s="335"/>
      <c r="I169" s="335"/>
      <c r="J169" s="335"/>
      <c r="K169" s="335"/>
      <c r="L169" s="335"/>
      <c r="M169" s="335"/>
      <c r="N169" s="335"/>
      <c r="O169" s="336"/>
      <c r="P169" s="149"/>
      <c r="Q169" s="1"/>
    </row>
  </sheetData>
  <mergeCells count="146">
    <mergeCell ref="M35:N35"/>
    <mergeCell ref="M34:N34"/>
    <mergeCell ref="C116:H116"/>
    <mergeCell ref="K33:L33"/>
    <mergeCell ref="E38:F38"/>
    <mergeCell ref="G38:H38"/>
    <mergeCell ref="I38:J38"/>
    <mergeCell ref="K38:L38"/>
    <mergeCell ref="M38:N38"/>
    <mergeCell ref="C2:F2"/>
    <mergeCell ref="Q78:R82"/>
    <mergeCell ref="Q98:R101"/>
    <mergeCell ref="B5:D5"/>
    <mergeCell ref="B7:D7"/>
    <mergeCell ref="I18:K18"/>
    <mergeCell ref="E5:I5"/>
    <mergeCell ref="E7:I7"/>
    <mergeCell ref="B11:D11"/>
    <mergeCell ref="G23:H23"/>
    <mergeCell ref="R16:T17"/>
    <mergeCell ref="H11:I11"/>
    <mergeCell ref="I22:K23"/>
    <mergeCell ref="L18:N18"/>
    <mergeCell ref="B16:D16"/>
    <mergeCell ref="E16:H16"/>
    <mergeCell ref="B21:D21"/>
    <mergeCell ref="N2:O2"/>
    <mergeCell ref="B3:O3"/>
    <mergeCell ref="C14:D14"/>
    <mergeCell ref="E27:O27"/>
    <mergeCell ref="B66:O66"/>
    <mergeCell ref="E26:H26"/>
    <mergeCell ref="I25:O25"/>
    <mergeCell ref="Q108:R110"/>
    <mergeCell ref="E32:F32"/>
    <mergeCell ref="G32:H32"/>
    <mergeCell ref="I32:J32"/>
    <mergeCell ref="K32:L32"/>
    <mergeCell ref="E33:F33"/>
    <mergeCell ref="E34:F34"/>
    <mergeCell ref="E35:F35"/>
    <mergeCell ref="E36:F36"/>
    <mergeCell ref="E37:F37"/>
    <mergeCell ref="I33:J33"/>
    <mergeCell ref="I34:J34"/>
    <mergeCell ref="I35:J35"/>
    <mergeCell ref="I36:J36"/>
    <mergeCell ref="I37:J37"/>
    <mergeCell ref="G33:H33"/>
    <mergeCell ref="G34:H34"/>
    <mergeCell ref="M33:N33"/>
    <mergeCell ref="M32:N32"/>
    <mergeCell ref="G35:H35"/>
    <mergeCell ref="G36:H36"/>
    <mergeCell ref="G37:H37"/>
    <mergeCell ref="M36:N36"/>
    <mergeCell ref="M37:N37"/>
    <mergeCell ref="B162:E162"/>
    <mergeCell ref="F152:O152"/>
    <mergeCell ref="F153:O153"/>
    <mergeCell ref="S149:AG150"/>
    <mergeCell ref="B145:O148"/>
    <mergeCell ref="C93:D93"/>
    <mergeCell ref="B94:O96"/>
    <mergeCell ref="B69:O69"/>
    <mergeCell ref="B120:D120"/>
    <mergeCell ref="E120:O120"/>
    <mergeCell ref="B130:D130"/>
    <mergeCell ref="E130:O130"/>
    <mergeCell ref="B129:P129"/>
    <mergeCell ref="B122:O127"/>
    <mergeCell ref="B132:O136"/>
    <mergeCell ref="Q74:R76"/>
    <mergeCell ref="Q84:R86"/>
    <mergeCell ref="Q104:R106"/>
    <mergeCell ref="Q145:R145"/>
    <mergeCell ref="Q147:R147"/>
    <mergeCell ref="B104:O106"/>
    <mergeCell ref="C83:D83"/>
    <mergeCell ref="B74:O76"/>
    <mergeCell ref="C103:D103"/>
    <mergeCell ref="L22:N23"/>
    <mergeCell ref="O22:O23"/>
    <mergeCell ref="I26:O26"/>
    <mergeCell ref="E25:H25"/>
    <mergeCell ref="B28:D28"/>
    <mergeCell ref="I24:K24"/>
    <mergeCell ref="L24:N24"/>
    <mergeCell ref="B22:D23"/>
    <mergeCell ref="B9:D9"/>
    <mergeCell ref="L11:M11"/>
    <mergeCell ref="E21:O21"/>
    <mergeCell ref="E22:F22"/>
    <mergeCell ref="E23:F23"/>
    <mergeCell ref="G22:H22"/>
    <mergeCell ref="B27:D27"/>
    <mergeCell ref="B24:D24"/>
    <mergeCell ref="E24:F24"/>
    <mergeCell ref="F169:O169"/>
    <mergeCell ref="B113:O113"/>
    <mergeCell ref="B154:E154"/>
    <mergeCell ref="F154:O154"/>
    <mergeCell ref="B155:E155"/>
    <mergeCell ref="F155:O155"/>
    <mergeCell ref="B118:P118"/>
    <mergeCell ref="B160:E160"/>
    <mergeCell ref="B169:E169"/>
    <mergeCell ref="B163:E163"/>
    <mergeCell ref="B156:E156"/>
    <mergeCell ref="F156:O156"/>
    <mergeCell ref="F161:O161"/>
    <mergeCell ref="F162:O162"/>
    <mergeCell ref="F151:O151"/>
    <mergeCell ref="B119:P119"/>
    <mergeCell ref="B151:E151"/>
    <mergeCell ref="F160:O160"/>
    <mergeCell ref="B152:E152"/>
    <mergeCell ref="B153:E153"/>
    <mergeCell ref="F163:O163"/>
    <mergeCell ref="B164:E164"/>
    <mergeCell ref="F164:O164"/>
    <mergeCell ref="B161:E161"/>
    <mergeCell ref="U154:X154"/>
    <mergeCell ref="V151:Y151"/>
    <mergeCell ref="U16:X17"/>
    <mergeCell ref="I16:K16"/>
    <mergeCell ref="L16:N16"/>
    <mergeCell ref="I17:K17"/>
    <mergeCell ref="L17:N17"/>
    <mergeCell ref="B17:D18"/>
    <mergeCell ref="E17:H18"/>
    <mergeCell ref="B139:O143"/>
    <mergeCell ref="S147:AG148"/>
    <mergeCell ref="G24:H24"/>
    <mergeCell ref="B43:O44"/>
    <mergeCell ref="C62:O62"/>
    <mergeCell ref="B63:O65"/>
    <mergeCell ref="C73:D73"/>
    <mergeCell ref="B70:O70"/>
    <mergeCell ref="B84:O86"/>
    <mergeCell ref="E28:H28"/>
    <mergeCell ref="I28:O28"/>
    <mergeCell ref="K34:L34"/>
    <mergeCell ref="K35:L35"/>
    <mergeCell ref="K36:L36"/>
    <mergeCell ref="K37:L37"/>
  </mergeCells>
  <phoneticPr fontId="1"/>
  <printOptions horizontalCentered="1"/>
  <pageMargins left="0.70866141732283472" right="0.59055118110236227" top="0.74803149606299213" bottom="0.55118110236220474" header="0.51181102362204722" footer="0.31496062992125984"/>
  <pageSetup paperSize="9" scale="57" fitToHeight="0" orientation="portrait" r:id="rId1"/>
  <rowBreaks count="5" manualBreakCount="5">
    <brk id="41" max="15" man="1"/>
    <brk id="71" max="15" man="1"/>
    <brk id="102" max="15" man="1"/>
    <brk id="128" max="15" man="1"/>
    <brk id="157" max="15" man="1"/>
  </rowBreaks>
  <colBreaks count="1" manualBreakCount="1">
    <brk id="1" max="126" man="1"/>
  </colBreaks>
  <drawing r:id="rId2"/>
  <legacyDrawing r:id="rId3"/>
  <mc:AlternateContent xmlns:mc="http://schemas.openxmlformats.org/markup-compatibility/2006">
    <mc:Choice Requires="x14">
      <controls>
        <mc:AlternateContent xmlns:mc="http://schemas.openxmlformats.org/markup-compatibility/2006">
          <mc:Choice Requires="x14">
            <control shapeId="4105" r:id="rId4" name="X01Y60_30_CB2">
              <controlPr defaultSize="0" autoFill="0" autoLine="0" autoPict="0" altText="">
                <anchor moveWithCells="1">
                  <from>
                    <xdr:col>4</xdr:col>
                    <xdr:colOff>38100</xdr:colOff>
                    <xdr:row>20</xdr:row>
                    <xdr:rowOff>91440</xdr:rowOff>
                  </from>
                  <to>
                    <xdr:col>5</xdr:col>
                    <xdr:colOff>320040</xdr:colOff>
                    <xdr:row>20</xdr:row>
                    <xdr:rowOff>304800</xdr:rowOff>
                  </to>
                </anchor>
              </controlPr>
            </control>
          </mc:Choice>
        </mc:AlternateContent>
        <mc:AlternateContent xmlns:mc="http://schemas.openxmlformats.org/markup-compatibility/2006">
          <mc:Choice Requires="x14">
            <control shapeId="4106" r:id="rId5" name="Check Box 10">
              <controlPr defaultSize="0" autoFill="0" autoLine="0" autoPict="0" altText="">
                <anchor moveWithCells="1">
                  <from>
                    <xdr:col>5</xdr:col>
                    <xdr:colOff>251460</xdr:colOff>
                    <xdr:row>20</xdr:row>
                    <xdr:rowOff>91440</xdr:rowOff>
                  </from>
                  <to>
                    <xdr:col>6</xdr:col>
                    <xdr:colOff>518160</xdr:colOff>
                    <xdr:row>20</xdr:row>
                    <xdr:rowOff>304800</xdr:rowOff>
                  </to>
                </anchor>
              </controlPr>
            </control>
          </mc:Choice>
        </mc:AlternateContent>
        <mc:AlternateContent xmlns:mc="http://schemas.openxmlformats.org/markup-compatibility/2006">
          <mc:Choice Requires="x14">
            <control shapeId="4107" r:id="rId6" name="Check Box 11">
              <controlPr defaultSize="0" autoFill="0" autoLine="0" autoPict="0" altText="">
                <anchor moveWithCells="1">
                  <from>
                    <xdr:col>6</xdr:col>
                    <xdr:colOff>289560</xdr:colOff>
                    <xdr:row>20</xdr:row>
                    <xdr:rowOff>91440</xdr:rowOff>
                  </from>
                  <to>
                    <xdr:col>7</xdr:col>
                    <xdr:colOff>571500</xdr:colOff>
                    <xdr:row>20</xdr:row>
                    <xdr:rowOff>304800</xdr:rowOff>
                  </to>
                </anchor>
              </controlPr>
            </control>
          </mc:Choice>
        </mc:AlternateContent>
        <mc:AlternateContent xmlns:mc="http://schemas.openxmlformats.org/markup-compatibility/2006">
          <mc:Choice Requires="x14">
            <control shapeId="4108" r:id="rId7" name="Check Box 12">
              <controlPr defaultSize="0" autoFill="0" autoLine="0" autoPict="0" altText="">
                <anchor moveWithCells="1">
                  <from>
                    <xdr:col>7</xdr:col>
                    <xdr:colOff>518160</xdr:colOff>
                    <xdr:row>20</xdr:row>
                    <xdr:rowOff>91440</xdr:rowOff>
                  </from>
                  <to>
                    <xdr:col>9</xdr:col>
                    <xdr:colOff>53340</xdr:colOff>
                    <xdr:row>20</xdr:row>
                    <xdr:rowOff>304800</xdr:rowOff>
                  </to>
                </anchor>
              </controlPr>
            </control>
          </mc:Choice>
        </mc:AlternateContent>
        <mc:AlternateContent xmlns:mc="http://schemas.openxmlformats.org/markup-compatibility/2006">
          <mc:Choice Requires="x14">
            <control shapeId="4109" r:id="rId8" name="Check Box 13">
              <controlPr defaultSize="0" autoFill="0" autoLine="0" autoPict="0" altText="">
                <anchor moveWithCells="1">
                  <from>
                    <xdr:col>9</xdr:col>
                    <xdr:colOff>7620</xdr:colOff>
                    <xdr:row>20</xdr:row>
                    <xdr:rowOff>91440</xdr:rowOff>
                  </from>
                  <to>
                    <xdr:col>10</xdr:col>
                    <xdr:colOff>274320</xdr:colOff>
                    <xdr:row>20</xdr:row>
                    <xdr:rowOff>304800</xdr:rowOff>
                  </to>
                </anchor>
              </controlPr>
            </control>
          </mc:Choice>
        </mc:AlternateContent>
        <mc:AlternateContent xmlns:mc="http://schemas.openxmlformats.org/markup-compatibility/2006">
          <mc:Choice Requires="x14">
            <control shapeId="4110" r:id="rId9" name="Check Box 14">
              <controlPr defaultSize="0" autoFill="0" autoLine="0" autoPict="0" altText="">
                <anchor moveWithCells="1">
                  <from>
                    <xdr:col>10</xdr:col>
                    <xdr:colOff>91440</xdr:colOff>
                    <xdr:row>20</xdr:row>
                    <xdr:rowOff>91440</xdr:rowOff>
                  </from>
                  <to>
                    <xdr:col>11</xdr:col>
                    <xdr:colOff>365760</xdr:colOff>
                    <xdr:row>20</xdr:row>
                    <xdr:rowOff>304800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5" tint="0.79998168889431442"/>
  </sheetPr>
  <dimension ref="A1:AF73"/>
  <sheetViews>
    <sheetView view="pageBreakPreview" zoomScale="80" zoomScaleNormal="70" zoomScaleSheetLayoutView="80" zoomScalePageLayoutView="55" workbookViewId="0">
      <selection activeCell="X5" sqref="X5"/>
    </sheetView>
  </sheetViews>
  <sheetFormatPr defaultColWidth="9" defaultRowHeight="13.2"/>
  <cols>
    <col min="1" max="2" width="3.33203125" style="40" customWidth="1"/>
    <col min="3" max="3" width="5.109375" style="5" customWidth="1"/>
    <col min="4" max="4" width="2.109375" style="5" customWidth="1"/>
    <col min="5" max="5" width="5.88671875" style="5" customWidth="1"/>
    <col min="6" max="6" width="6.33203125" style="5" customWidth="1"/>
    <col min="7" max="7" width="6.77734375" style="5" customWidth="1"/>
    <col min="8" max="8" width="7.33203125" style="5" customWidth="1"/>
    <col min="9" max="9" width="7.21875" style="5" customWidth="1"/>
    <col min="10" max="10" width="4.44140625" style="6" bestFit="1" customWidth="1"/>
    <col min="11" max="13" width="11.88671875" style="5" hidden="1" customWidth="1"/>
    <col min="14" max="16" width="19.5546875" style="5" hidden="1" customWidth="1"/>
    <col min="17" max="19" width="11.88671875" style="5" hidden="1" customWidth="1"/>
    <col min="20" max="22" width="9.33203125" style="5" customWidth="1"/>
    <col min="23" max="23" width="9" style="5" customWidth="1"/>
    <col min="24" max="256" width="9" style="5"/>
    <col min="257" max="258" width="3.33203125" style="5" customWidth="1"/>
    <col min="259" max="259" width="5.109375" style="5" customWidth="1"/>
    <col min="260" max="260" width="2.109375" style="5" customWidth="1"/>
    <col min="261" max="261" width="5.88671875" style="5" customWidth="1"/>
    <col min="262" max="262" width="6.33203125" style="5" customWidth="1"/>
    <col min="263" max="263" width="6.77734375" style="5" customWidth="1"/>
    <col min="264" max="264" width="7.33203125" style="5" customWidth="1"/>
    <col min="265" max="265" width="7.21875" style="5" customWidth="1"/>
    <col min="266" max="266" width="4" style="5" customWidth="1"/>
    <col min="267" max="278" width="9.33203125" style="5" customWidth="1"/>
    <col min="279" max="512" width="9" style="5"/>
    <col min="513" max="514" width="3.33203125" style="5" customWidth="1"/>
    <col min="515" max="515" width="5.109375" style="5" customWidth="1"/>
    <col min="516" max="516" width="2.109375" style="5" customWidth="1"/>
    <col min="517" max="517" width="5.88671875" style="5" customWidth="1"/>
    <col min="518" max="518" width="6.33203125" style="5" customWidth="1"/>
    <col min="519" max="519" width="6.77734375" style="5" customWidth="1"/>
    <col min="520" max="520" width="7.33203125" style="5" customWidth="1"/>
    <col min="521" max="521" width="7.21875" style="5" customWidth="1"/>
    <col min="522" max="522" width="4" style="5" customWidth="1"/>
    <col min="523" max="534" width="9.33203125" style="5" customWidth="1"/>
    <col min="535" max="768" width="9" style="5"/>
    <col min="769" max="770" width="3.33203125" style="5" customWidth="1"/>
    <col min="771" max="771" width="5.109375" style="5" customWidth="1"/>
    <col min="772" max="772" width="2.109375" style="5" customWidth="1"/>
    <col min="773" max="773" width="5.88671875" style="5" customWidth="1"/>
    <col min="774" max="774" width="6.33203125" style="5" customWidth="1"/>
    <col min="775" max="775" width="6.77734375" style="5" customWidth="1"/>
    <col min="776" max="776" width="7.33203125" style="5" customWidth="1"/>
    <col min="777" max="777" width="7.21875" style="5" customWidth="1"/>
    <col min="778" max="778" width="4" style="5" customWidth="1"/>
    <col min="779" max="790" width="9.33203125" style="5" customWidth="1"/>
    <col min="791" max="1024" width="9" style="5"/>
    <col min="1025" max="1026" width="3.33203125" style="5" customWidth="1"/>
    <col min="1027" max="1027" width="5.109375" style="5" customWidth="1"/>
    <col min="1028" max="1028" width="2.109375" style="5" customWidth="1"/>
    <col min="1029" max="1029" width="5.88671875" style="5" customWidth="1"/>
    <col min="1030" max="1030" width="6.33203125" style="5" customWidth="1"/>
    <col min="1031" max="1031" width="6.77734375" style="5" customWidth="1"/>
    <col min="1032" max="1032" width="7.33203125" style="5" customWidth="1"/>
    <col min="1033" max="1033" width="7.21875" style="5" customWidth="1"/>
    <col min="1034" max="1034" width="4" style="5" customWidth="1"/>
    <col min="1035" max="1046" width="9.33203125" style="5" customWidth="1"/>
    <col min="1047" max="1280" width="9" style="5"/>
    <col min="1281" max="1282" width="3.33203125" style="5" customWidth="1"/>
    <col min="1283" max="1283" width="5.109375" style="5" customWidth="1"/>
    <col min="1284" max="1284" width="2.109375" style="5" customWidth="1"/>
    <col min="1285" max="1285" width="5.88671875" style="5" customWidth="1"/>
    <col min="1286" max="1286" width="6.33203125" style="5" customWidth="1"/>
    <col min="1287" max="1287" width="6.77734375" style="5" customWidth="1"/>
    <col min="1288" max="1288" width="7.33203125" style="5" customWidth="1"/>
    <col min="1289" max="1289" width="7.21875" style="5" customWidth="1"/>
    <col min="1290" max="1290" width="4" style="5" customWidth="1"/>
    <col min="1291" max="1302" width="9.33203125" style="5" customWidth="1"/>
    <col min="1303" max="1536" width="9" style="5"/>
    <col min="1537" max="1538" width="3.33203125" style="5" customWidth="1"/>
    <col min="1539" max="1539" width="5.109375" style="5" customWidth="1"/>
    <col min="1540" max="1540" width="2.109375" style="5" customWidth="1"/>
    <col min="1541" max="1541" width="5.88671875" style="5" customWidth="1"/>
    <col min="1542" max="1542" width="6.33203125" style="5" customWidth="1"/>
    <col min="1543" max="1543" width="6.77734375" style="5" customWidth="1"/>
    <col min="1544" max="1544" width="7.33203125" style="5" customWidth="1"/>
    <col min="1545" max="1545" width="7.21875" style="5" customWidth="1"/>
    <col min="1546" max="1546" width="4" style="5" customWidth="1"/>
    <col min="1547" max="1558" width="9.33203125" style="5" customWidth="1"/>
    <col min="1559" max="1792" width="9" style="5"/>
    <col min="1793" max="1794" width="3.33203125" style="5" customWidth="1"/>
    <col min="1795" max="1795" width="5.109375" style="5" customWidth="1"/>
    <col min="1796" max="1796" width="2.109375" style="5" customWidth="1"/>
    <col min="1797" max="1797" width="5.88671875" style="5" customWidth="1"/>
    <col min="1798" max="1798" width="6.33203125" style="5" customWidth="1"/>
    <col min="1799" max="1799" width="6.77734375" style="5" customWidth="1"/>
    <col min="1800" max="1800" width="7.33203125" style="5" customWidth="1"/>
    <col min="1801" max="1801" width="7.21875" style="5" customWidth="1"/>
    <col min="1802" max="1802" width="4" style="5" customWidth="1"/>
    <col min="1803" max="1814" width="9.33203125" style="5" customWidth="1"/>
    <col min="1815" max="2048" width="9" style="5"/>
    <col min="2049" max="2050" width="3.33203125" style="5" customWidth="1"/>
    <col min="2051" max="2051" width="5.109375" style="5" customWidth="1"/>
    <col min="2052" max="2052" width="2.109375" style="5" customWidth="1"/>
    <col min="2053" max="2053" width="5.88671875" style="5" customWidth="1"/>
    <col min="2054" max="2054" width="6.33203125" style="5" customWidth="1"/>
    <col min="2055" max="2055" width="6.77734375" style="5" customWidth="1"/>
    <col min="2056" max="2056" width="7.33203125" style="5" customWidth="1"/>
    <col min="2057" max="2057" width="7.21875" style="5" customWidth="1"/>
    <col min="2058" max="2058" width="4" style="5" customWidth="1"/>
    <col min="2059" max="2070" width="9.33203125" style="5" customWidth="1"/>
    <col min="2071" max="2304" width="9" style="5"/>
    <col min="2305" max="2306" width="3.33203125" style="5" customWidth="1"/>
    <col min="2307" max="2307" width="5.109375" style="5" customWidth="1"/>
    <col min="2308" max="2308" width="2.109375" style="5" customWidth="1"/>
    <col min="2309" max="2309" width="5.88671875" style="5" customWidth="1"/>
    <col min="2310" max="2310" width="6.33203125" style="5" customWidth="1"/>
    <col min="2311" max="2311" width="6.77734375" style="5" customWidth="1"/>
    <col min="2312" max="2312" width="7.33203125" style="5" customWidth="1"/>
    <col min="2313" max="2313" width="7.21875" style="5" customWidth="1"/>
    <col min="2314" max="2314" width="4" style="5" customWidth="1"/>
    <col min="2315" max="2326" width="9.33203125" style="5" customWidth="1"/>
    <col min="2327" max="2560" width="9" style="5"/>
    <col min="2561" max="2562" width="3.33203125" style="5" customWidth="1"/>
    <col min="2563" max="2563" width="5.109375" style="5" customWidth="1"/>
    <col min="2564" max="2564" width="2.109375" style="5" customWidth="1"/>
    <col min="2565" max="2565" width="5.88671875" style="5" customWidth="1"/>
    <col min="2566" max="2566" width="6.33203125" style="5" customWidth="1"/>
    <col min="2567" max="2567" width="6.77734375" style="5" customWidth="1"/>
    <col min="2568" max="2568" width="7.33203125" style="5" customWidth="1"/>
    <col min="2569" max="2569" width="7.21875" style="5" customWidth="1"/>
    <col min="2570" max="2570" width="4" style="5" customWidth="1"/>
    <col min="2571" max="2582" width="9.33203125" style="5" customWidth="1"/>
    <col min="2583" max="2816" width="9" style="5"/>
    <col min="2817" max="2818" width="3.33203125" style="5" customWidth="1"/>
    <col min="2819" max="2819" width="5.109375" style="5" customWidth="1"/>
    <col min="2820" max="2820" width="2.109375" style="5" customWidth="1"/>
    <col min="2821" max="2821" width="5.88671875" style="5" customWidth="1"/>
    <col min="2822" max="2822" width="6.33203125" style="5" customWidth="1"/>
    <col min="2823" max="2823" width="6.77734375" style="5" customWidth="1"/>
    <col min="2824" max="2824" width="7.33203125" style="5" customWidth="1"/>
    <col min="2825" max="2825" width="7.21875" style="5" customWidth="1"/>
    <col min="2826" max="2826" width="4" style="5" customWidth="1"/>
    <col min="2827" max="2838" width="9.33203125" style="5" customWidth="1"/>
    <col min="2839" max="3072" width="9" style="5"/>
    <col min="3073" max="3074" width="3.33203125" style="5" customWidth="1"/>
    <col min="3075" max="3075" width="5.109375" style="5" customWidth="1"/>
    <col min="3076" max="3076" width="2.109375" style="5" customWidth="1"/>
    <col min="3077" max="3077" width="5.88671875" style="5" customWidth="1"/>
    <col min="3078" max="3078" width="6.33203125" style="5" customWidth="1"/>
    <col min="3079" max="3079" width="6.77734375" style="5" customWidth="1"/>
    <col min="3080" max="3080" width="7.33203125" style="5" customWidth="1"/>
    <col min="3081" max="3081" width="7.21875" style="5" customWidth="1"/>
    <col min="3082" max="3082" width="4" style="5" customWidth="1"/>
    <col min="3083" max="3094" width="9.33203125" style="5" customWidth="1"/>
    <col min="3095" max="3328" width="9" style="5"/>
    <col min="3329" max="3330" width="3.33203125" style="5" customWidth="1"/>
    <col min="3331" max="3331" width="5.109375" style="5" customWidth="1"/>
    <col min="3332" max="3332" width="2.109375" style="5" customWidth="1"/>
    <col min="3333" max="3333" width="5.88671875" style="5" customWidth="1"/>
    <col min="3334" max="3334" width="6.33203125" style="5" customWidth="1"/>
    <col min="3335" max="3335" width="6.77734375" style="5" customWidth="1"/>
    <col min="3336" max="3336" width="7.33203125" style="5" customWidth="1"/>
    <col min="3337" max="3337" width="7.21875" style="5" customWidth="1"/>
    <col min="3338" max="3338" width="4" style="5" customWidth="1"/>
    <col min="3339" max="3350" width="9.33203125" style="5" customWidth="1"/>
    <col min="3351" max="3584" width="9" style="5"/>
    <col min="3585" max="3586" width="3.33203125" style="5" customWidth="1"/>
    <col min="3587" max="3587" width="5.109375" style="5" customWidth="1"/>
    <col min="3588" max="3588" width="2.109375" style="5" customWidth="1"/>
    <col min="3589" max="3589" width="5.88671875" style="5" customWidth="1"/>
    <col min="3590" max="3590" width="6.33203125" style="5" customWidth="1"/>
    <col min="3591" max="3591" width="6.77734375" style="5" customWidth="1"/>
    <col min="3592" max="3592" width="7.33203125" style="5" customWidth="1"/>
    <col min="3593" max="3593" width="7.21875" style="5" customWidth="1"/>
    <col min="3594" max="3594" width="4" style="5" customWidth="1"/>
    <col min="3595" max="3606" width="9.33203125" style="5" customWidth="1"/>
    <col min="3607" max="3840" width="9" style="5"/>
    <col min="3841" max="3842" width="3.33203125" style="5" customWidth="1"/>
    <col min="3843" max="3843" width="5.109375" style="5" customWidth="1"/>
    <col min="3844" max="3844" width="2.109375" style="5" customWidth="1"/>
    <col min="3845" max="3845" width="5.88671875" style="5" customWidth="1"/>
    <col min="3846" max="3846" width="6.33203125" style="5" customWidth="1"/>
    <col min="3847" max="3847" width="6.77734375" style="5" customWidth="1"/>
    <col min="3848" max="3848" width="7.33203125" style="5" customWidth="1"/>
    <col min="3849" max="3849" width="7.21875" style="5" customWidth="1"/>
    <col min="3850" max="3850" width="4" style="5" customWidth="1"/>
    <col min="3851" max="3862" width="9.33203125" style="5" customWidth="1"/>
    <col min="3863" max="4096" width="9" style="5"/>
    <col min="4097" max="4098" width="3.33203125" style="5" customWidth="1"/>
    <col min="4099" max="4099" width="5.109375" style="5" customWidth="1"/>
    <col min="4100" max="4100" width="2.109375" style="5" customWidth="1"/>
    <col min="4101" max="4101" width="5.88671875" style="5" customWidth="1"/>
    <col min="4102" max="4102" width="6.33203125" style="5" customWidth="1"/>
    <col min="4103" max="4103" width="6.77734375" style="5" customWidth="1"/>
    <col min="4104" max="4104" width="7.33203125" style="5" customWidth="1"/>
    <col min="4105" max="4105" width="7.21875" style="5" customWidth="1"/>
    <col min="4106" max="4106" width="4" style="5" customWidth="1"/>
    <col min="4107" max="4118" width="9.33203125" style="5" customWidth="1"/>
    <col min="4119" max="4352" width="9" style="5"/>
    <col min="4353" max="4354" width="3.33203125" style="5" customWidth="1"/>
    <col min="4355" max="4355" width="5.109375" style="5" customWidth="1"/>
    <col min="4356" max="4356" width="2.109375" style="5" customWidth="1"/>
    <col min="4357" max="4357" width="5.88671875" style="5" customWidth="1"/>
    <col min="4358" max="4358" width="6.33203125" style="5" customWidth="1"/>
    <col min="4359" max="4359" width="6.77734375" style="5" customWidth="1"/>
    <col min="4360" max="4360" width="7.33203125" style="5" customWidth="1"/>
    <col min="4361" max="4361" width="7.21875" style="5" customWidth="1"/>
    <col min="4362" max="4362" width="4" style="5" customWidth="1"/>
    <col min="4363" max="4374" width="9.33203125" style="5" customWidth="1"/>
    <col min="4375" max="4608" width="9" style="5"/>
    <col min="4609" max="4610" width="3.33203125" style="5" customWidth="1"/>
    <col min="4611" max="4611" width="5.109375" style="5" customWidth="1"/>
    <col min="4612" max="4612" width="2.109375" style="5" customWidth="1"/>
    <col min="4613" max="4613" width="5.88671875" style="5" customWidth="1"/>
    <col min="4614" max="4614" width="6.33203125" style="5" customWidth="1"/>
    <col min="4615" max="4615" width="6.77734375" style="5" customWidth="1"/>
    <col min="4616" max="4616" width="7.33203125" style="5" customWidth="1"/>
    <col min="4617" max="4617" width="7.21875" style="5" customWidth="1"/>
    <col min="4618" max="4618" width="4" style="5" customWidth="1"/>
    <col min="4619" max="4630" width="9.33203125" style="5" customWidth="1"/>
    <col min="4631" max="4864" width="9" style="5"/>
    <col min="4865" max="4866" width="3.33203125" style="5" customWidth="1"/>
    <col min="4867" max="4867" width="5.109375" style="5" customWidth="1"/>
    <col min="4868" max="4868" width="2.109375" style="5" customWidth="1"/>
    <col min="4869" max="4869" width="5.88671875" style="5" customWidth="1"/>
    <col min="4870" max="4870" width="6.33203125" style="5" customWidth="1"/>
    <col min="4871" max="4871" width="6.77734375" style="5" customWidth="1"/>
    <col min="4872" max="4872" width="7.33203125" style="5" customWidth="1"/>
    <col min="4873" max="4873" width="7.21875" style="5" customWidth="1"/>
    <col min="4874" max="4874" width="4" style="5" customWidth="1"/>
    <col min="4875" max="4886" width="9.33203125" style="5" customWidth="1"/>
    <col min="4887" max="5120" width="9" style="5"/>
    <col min="5121" max="5122" width="3.33203125" style="5" customWidth="1"/>
    <col min="5123" max="5123" width="5.109375" style="5" customWidth="1"/>
    <col min="5124" max="5124" width="2.109375" style="5" customWidth="1"/>
    <col min="5125" max="5125" width="5.88671875" style="5" customWidth="1"/>
    <col min="5126" max="5126" width="6.33203125" style="5" customWidth="1"/>
    <col min="5127" max="5127" width="6.77734375" style="5" customWidth="1"/>
    <col min="5128" max="5128" width="7.33203125" style="5" customWidth="1"/>
    <col min="5129" max="5129" width="7.21875" style="5" customWidth="1"/>
    <col min="5130" max="5130" width="4" style="5" customWidth="1"/>
    <col min="5131" max="5142" width="9.33203125" style="5" customWidth="1"/>
    <col min="5143" max="5376" width="9" style="5"/>
    <col min="5377" max="5378" width="3.33203125" style="5" customWidth="1"/>
    <col min="5379" max="5379" width="5.109375" style="5" customWidth="1"/>
    <col min="5380" max="5380" width="2.109375" style="5" customWidth="1"/>
    <col min="5381" max="5381" width="5.88671875" style="5" customWidth="1"/>
    <col min="5382" max="5382" width="6.33203125" style="5" customWidth="1"/>
    <col min="5383" max="5383" width="6.77734375" style="5" customWidth="1"/>
    <col min="5384" max="5384" width="7.33203125" style="5" customWidth="1"/>
    <col min="5385" max="5385" width="7.21875" style="5" customWidth="1"/>
    <col min="5386" max="5386" width="4" style="5" customWidth="1"/>
    <col min="5387" max="5398" width="9.33203125" style="5" customWidth="1"/>
    <col min="5399" max="5632" width="9" style="5"/>
    <col min="5633" max="5634" width="3.33203125" style="5" customWidth="1"/>
    <col min="5635" max="5635" width="5.109375" style="5" customWidth="1"/>
    <col min="5636" max="5636" width="2.109375" style="5" customWidth="1"/>
    <col min="5637" max="5637" width="5.88671875" style="5" customWidth="1"/>
    <col min="5638" max="5638" width="6.33203125" style="5" customWidth="1"/>
    <col min="5639" max="5639" width="6.77734375" style="5" customWidth="1"/>
    <col min="5640" max="5640" width="7.33203125" style="5" customWidth="1"/>
    <col min="5641" max="5641" width="7.21875" style="5" customWidth="1"/>
    <col min="5642" max="5642" width="4" style="5" customWidth="1"/>
    <col min="5643" max="5654" width="9.33203125" style="5" customWidth="1"/>
    <col min="5655" max="5888" width="9" style="5"/>
    <col min="5889" max="5890" width="3.33203125" style="5" customWidth="1"/>
    <col min="5891" max="5891" width="5.109375" style="5" customWidth="1"/>
    <col min="5892" max="5892" width="2.109375" style="5" customWidth="1"/>
    <col min="5893" max="5893" width="5.88671875" style="5" customWidth="1"/>
    <col min="5894" max="5894" width="6.33203125" style="5" customWidth="1"/>
    <col min="5895" max="5895" width="6.77734375" style="5" customWidth="1"/>
    <col min="5896" max="5896" width="7.33203125" style="5" customWidth="1"/>
    <col min="5897" max="5897" width="7.21875" style="5" customWidth="1"/>
    <col min="5898" max="5898" width="4" style="5" customWidth="1"/>
    <col min="5899" max="5910" width="9.33203125" style="5" customWidth="1"/>
    <col min="5911" max="6144" width="9" style="5"/>
    <col min="6145" max="6146" width="3.33203125" style="5" customWidth="1"/>
    <col min="6147" max="6147" width="5.109375" style="5" customWidth="1"/>
    <col min="6148" max="6148" width="2.109375" style="5" customWidth="1"/>
    <col min="6149" max="6149" width="5.88671875" style="5" customWidth="1"/>
    <col min="6150" max="6150" width="6.33203125" style="5" customWidth="1"/>
    <col min="6151" max="6151" width="6.77734375" style="5" customWidth="1"/>
    <col min="6152" max="6152" width="7.33203125" style="5" customWidth="1"/>
    <col min="6153" max="6153" width="7.21875" style="5" customWidth="1"/>
    <col min="6154" max="6154" width="4" style="5" customWidth="1"/>
    <col min="6155" max="6166" width="9.33203125" style="5" customWidth="1"/>
    <col min="6167" max="6400" width="9" style="5"/>
    <col min="6401" max="6402" width="3.33203125" style="5" customWidth="1"/>
    <col min="6403" max="6403" width="5.109375" style="5" customWidth="1"/>
    <col min="6404" max="6404" width="2.109375" style="5" customWidth="1"/>
    <col min="6405" max="6405" width="5.88671875" style="5" customWidth="1"/>
    <col min="6406" max="6406" width="6.33203125" style="5" customWidth="1"/>
    <col min="6407" max="6407" width="6.77734375" style="5" customWidth="1"/>
    <col min="6408" max="6408" width="7.33203125" style="5" customWidth="1"/>
    <col min="6409" max="6409" width="7.21875" style="5" customWidth="1"/>
    <col min="6410" max="6410" width="4" style="5" customWidth="1"/>
    <col min="6411" max="6422" width="9.33203125" style="5" customWidth="1"/>
    <col min="6423" max="6656" width="9" style="5"/>
    <col min="6657" max="6658" width="3.33203125" style="5" customWidth="1"/>
    <col min="6659" max="6659" width="5.109375" style="5" customWidth="1"/>
    <col min="6660" max="6660" width="2.109375" style="5" customWidth="1"/>
    <col min="6661" max="6661" width="5.88671875" style="5" customWidth="1"/>
    <col min="6662" max="6662" width="6.33203125" style="5" customWidth="1"/>
    <col min="6663" max="6663" width="6.77734375" style="5" customWidth="1"/>
    <col min="6664" max="6664" width="7.33203125" style="5" customWidth="1"/>
    <col min="6665" max="6665" width="7.21875" style="5" customWidth="1"/>
    <col min="6666" max="6666" width="4" style="5" customWidth="1"/>
    <col min="6667" max="6678" width="9.33203125" style="5" customWidth="1"/>
    <col min="6679" max="6912" width="9" style="5"/>
    <col min="6913" max="6914" width="3.33203125" style="5" customWidth="1"/>
    <col min="6915" max="6915" width="5.109375" style="5" customWidth="1"/>
    <col min="6916" max="6916" width="2.109375" style="5" customWidth="1"/>
    <col min="6917" max="6917" width="5.88671875" style="5" customWidth="1"/>
    <col min="6918" max="6918" width="6.33203125" style="5" customWidth="1"/>
    <col min="6919" max="6919" width="6.77734375" style="5" customWidth="1"/>
    <col min="6920" max="6920" width="7.33203125" style="5" customWidth="1"/>
    <col min="6921" max="6921" width="7.21875" style="5" customWidth="1"/>
    <col min="6922" max="6922" width="4" style="5" customWidth="1"/>
    <col min="6923" max="6934" width="9.33203125" style="5" customWidth="1"/>
    <col min="6935" max="7168" width="9" style="5"/>
    <col min="7169" max="7170" width="3.33203125" style="5" customWidth="1"/>
    <col min="7171" max="7171" width="5.109375" style="5" customWidth="1"/>
    <col min="7172" max="7172" width="2.109375" style="5" customWidth="1"/>
    <col min="7173" max="7173" width="5.88671875" style="5" customWidth="1"/>
    <col min="7174" max="7174" width="6.33203125" style="5" customWidth="1"/>
    <col min="7175" max="7175" width="6.77734375" style="5" customWidth="1"/>
    <col min="7176" max="7176" width="7.33203125" style="5" customWidth="1"/>
    <col min="7177" max="7177" width="7.21875" style="5" customWidth="1"/>
    <col min="7178" max="7178" width="4" style="5" customWidth="1"/>
    <col min="7179" max="7190" width="9.33203125" style="5" customWidth="1"/>
    <col min="7191" max="7424" width="9" style="5"/>
    <col min="7425" max="7426" width="3.33203125" style="5" customWidth="1"/>
    <col min="7427" max="7427" width="5.109375" style="5" customWidth="1"/>
    <col min="7428" max="7428" width="2.109375" style="5" customWidth="1"/>
    <col min="7429" max="7429" width="5.88671875" style="5" customWidth="1"/>
    <col min="7430" max="7430" width="6.33203125" style="5" customWidth="1"/>
    <col min="7431" max="7431" width="6.77734375" style="5" customWidth="1"/>
    <col min="7432" max="7432" width="7.33203125" style="5" customWidth="1"/>
    <col min="7433" max="7433" width="7.21875" style="5" customWidth="1"/>
    <col min="7434" max="7434" width="4" style="5" customWidth="1"/>
    <col min="7435" max="7446" width="9.33203125" style="5" customWidth="1"/>
    <col min="7447" max="7680" width="9" style="5"/>
    <col min="7681" max="7682" width="3.33203125" style="5" customWidth="1"/>
    <col min="7683" max="7683" width="5.109375" style="5" customWidth="1"/>
    <col min="7684" max="7684" width="2.109375" style="5" customWidth="1"/>
    <col min="7685" max="7685" width="5.88671875" style="5" customWidth="1"/>
    <col min="7686" max="7686" width="6.33203125" style="5" customWidth="1"/>
    <col min="7687" max="7687" width="6.77734375" style="5" customWidth="1"/>
    <col min="7688" max="7688" width="7.33203125" style="5" customWidth="1"/>
    <col min="7689" max="7689" width="7.21875" style="5" customWidth="1"/>
    <col min="7690" max="7690" width="4" style="5" customWidth="1"/>
    <col min="7691" max="7702" width="9.33203125" style="5" customWidth="1"/>
    <col min="7703" max="7936" width="9" style="5"/>
    <col min="7937" max="7938" width="3.33203125" style="5" customWidth="1"/>
    <col min="7939" max="7939" width="5.109375" style="5" customWidth="1"/>
    <col min="7940" max="7940" width="2.109375" style="5" customWidth="1"/>
    <col min="7941" max="7941" width="5.88671875" style="5" customWidth="1"/>
    <col min="7942" max="7942" width="6.33203125" style="5" customWidth="1"/>
    <col min="7943" max="7943" width="6.77734375" style="5" customWidth="1"/>
    <col min="7944" max="7944" width="7.33203125" style="5" customWidth="1"/>
    <col min="7945" max="7945" width="7.21875" style="5" customWidth="1"/>
    <col min="7946" max="7946" width="4" style="5" customWidth="1"/>
    <col min="7947" max="7958" width="9.33203125" style="5" customWidth="1"/>
    <col min="7959" max="8192" width="9" style="5"/>
    <col min="8193" max="8194" width="3.33203125" style="5" customWidth="1"/>
    <col min="8195" max="8195" width="5.109375" style="5" customWidth="1"/>
    <col min="8196" max="8196" width="2.109375" style="5" customWidth="1"/>
    <col min="8197" max="8197" width="5.88671875" style="5" customWidth="1"/>
    <col min="8198" max="8198" width="6.33203125" style="5" customWidth="1"/>
    <col min="8199" max="8199" width="6.77734375" style="5" customWidth="1"/>
    <col min="8200" max="8200" width="7.33203125" style="5" customWidth="1"/>
    <col min="8201" max="8201" width="7.21875" style="5" customWidth="1"/>
    <col min="8202" max="8202" width="4" style="5" customWidth="1"/>
    <col min="8203" max="8214" width="9.33203125" style="5" customWidth="1"/>
    <col min="8215" max="8448" width="9" style="5"/>
    <col min="8449" max="8450" width="3.33203125" style="5" customWidth="1"/>
    <col min="8451" max="8451" width="5.109375" style="5" customWidth="1"/>
    <col min="8452" max="8452" width="2.109375" style="5" customWidth="1"/>
    <col min="8453" max="8453" width="5.88671875" style="5" customWidth="1"/>
    <col min="8454" max="8454" width="6.33203125" style="5" customWidth="1"/>
    <col min="8455" max="8455" width="6.77734375" style="5" customWidth="1"/>
    <col min="8456" max="8456" width="7.33203125" style="5" customWidth="1"/>
    <col min="8457" max="8457" width="7.21875" style="5" customWidth="1"/>
    <col min="8458" max="8458" width="4" style="5" customWidth="1"/>
    <col min="8459" max="8470" width="9.33203125" style="5" customWidth="1"/>
    <col min="8471" max="8704" width="9" style="5"/>
    <col min="8705" max="8706" width="3.33203125" style="5" customWidth="1"/>
    <col min="8707" max="8707" width="5.109375" style="5" customWidth="1"/>
    <col min="8708" max="8708" width="2.109375" style="5" customWidth="1"/>
    <col min="8709" max="8709" width="5.88671875" style="5" customWidth="1"/>
    <col min="8710" max="8710" width="6.33203125" style="5" customWidth="1"/>
    <col min="8711" max="8711" width="6.77734375" style="5" customWidth="1"/>
    <col min="8712" max="8712" width="7.33203125" style="5" customWidth="1"/>
    <col min="8713" max="8713" width="7.21875" style="5" customWidth="1"/>
    <col min="8714" max="8714" width="4" style="5" customWidth="1"/>
    <col min="8715" max="8726" width="9.33203125" style="5" customWidth="1"/>
    <col min="8727" max="8960" width="9" style="5"/>
    <col min="8961" max="8962" width="3.33203125" style="5" customWidth="1"/>
    <col min="8963" max="8963" width="5.109375" style="5" customWidth="1"/>
    <col min="8964" max="8964" width="2.109375" style="5" customWidth="1"/>
    <col min="8965" max="8965" width="5.88671875" style="5" customWidth="1"/>
    <col min="8966" max="8966" width="6.33203125" style="5" customWidth="1"/>
    <col min="8967" max="8967" width="6.77734375" style="5" customWidth="1"/>
    <col min="8968" max="8968" width="7.33203125" style="5" customWidth="1"/>
    <col min="8969" max="8969" width="7.21875" style="5" customWidth="1"/>
    <col min="8970" max="8970" width="4" style="5" customWidth="1"/>
    <col min="8971" max="8982" width="9.33203125" style="5" customWidth="1"/>
    <col min="8983" max="9216" width="9" style="5"/>
    <col min="9217" max="9218" width="3.33203125" style="5" customWidth="1"/>
    <col min="9219" max="9219" width="5.109375" style="5" customWidth="1"/>
    <col min="9220" max="9220" width="2.109375" style="5" customWidth="1"/>
    <col min="9221" max="9221" width="5.88671875" style="5" customWidth="1"/>
    <col min="9222" max="9222" width="6.33203125" style="5" customWidth="1"/>
    <col min="9223" max="9223" width="6.77734375" style="5" customWidth="1"/>
    <col min="9224" max="9224" width="7.33203125" style="5" customWidth="1"/>
    <col min="9225" max="9225" width="7.21875" style="5" customWidth="1"/>
    <col min="9226" max="9226" width="4" style="5" customWidth="1"/>
    <col min="9227" max="9238" width="9.33203125" style="5" customWidth="1"/>
    <col min="9239" max="9472" width="9" style="5"/>
    <col min="9473" max="9474" width="3.33203125" style="5" customWidth="1"/>
    <col min="9475" max="9475" width="5.109375" style="5" customWidth="1"/>
    <col min="9476" max="9476" width="2.109375" style="5" customWidth="1"/>
    <col min="9477" max="9477" width="5.88671875" style="5" customWidth="1"/>
    <col min="9478" max="9478" width="6.33203125" style="5" customWidth="1"/>
    <col min="9479" max="9479" width="6.77734375" style="5" customWidth="1"/>
    <col min="9480" max="9480" width="7.33203125" style="5" customWidth="1"/>
    <col min="9481" max="9481" width="7.21875" style="5" customWidth="1"/>
    <col min="9482" max="9482" width="4" style="5" customWidth="1"/>
    <col min="9483" max="9494" width="9.33203125" style="5" customWidth="1"/>
    <col min="9495" max="9728" width="9" style="5"/>
    <col min="9729" max="9730" width="3.33203125" style="5" customWidth="1"/>
    <col min="9731" max="9731" width="5.109375" style="5" customWidth="1"/>
    <col min="9732" max="9732" width="2.109375" style="5" customWidth="1"/>
    <col min="9733" max="9733" width="5.88671875" style="5" customWidth="1"/>
    <col min="9734" max="9734" width="6.33203125" style="5" customWidth="1"/>
    <col min="9735" max="9735" width="6.77734375" style="5" customWidth="1"/>
    <col min="9736" max="9736" width="7.33203125" style="5" customWidth="1"/>
    <col min="9737" max="9737" width="7.21875" style="5" customWidth="1"/>
    <col min="9738" max="9738" width="4" style="5" customWidth="1"/>
    <col min="9739" max="9750" width="9.33203125" style="5" customWidth="1"/>
    <col min="9751" max="9984" width="9" style="5"/>
    <col min="9985" max="9986" width="3.33203125" style="5" customWidth="1"/>
    <col min="9987" max="9987" width="5.109375" style="5" customWidth="1"/>
    <col min="9988" max="9988" width="2.109375" style="5" customWidth="1"/>
    <col min="9989" max="9989" width="5.88671875" style="5" customWidth="1"/>
    <col min="9990" max="9990" width="6.33203125" style="5" customWidth="1"/>
    <col min="9991" max="9991" width="6.77734375" style="5" customWidth="1"/>
    <col min="9992" max="9992" width="7.33203125" style="5" customWidth="1"/>
    <col min="9993" max="9993" width="7.21875" style="5" customWidth="1"/>
    <col min="9994" max="9994" width="4" style="5" customWidth="1"/>
    <col min="9995" max="10006" width="9.33203125" style="5" customWidth="1"/>
    <col min="10007" max="10240" width="9" style="5"/>
    <col min="10241" max="10242" width="3.33203125" style="5" customWidth="1"/>
    <col min="10243" max="10243" width="5.109375" style="5" customWidth="1"/>
    <col min="10244" max="10244" width="2.109375" style="5" customWidth="1"/>
    <col min="10245" max="10245" width="5.88671875" style="5" customWidth="1"/>
    <col min="10246" max="10246" width="6.33203125" style="5" customWidth="1"/>
    <col min="10247" max="10247" width="6.77734375" style="5" customWidth="1"/>
    <col min="10248" max="10248" width="7.33203125" style="5" customWidth="1"/>
    <col min="10249" max="10249" width="7.21875" style="5" customWidth="1"/>
    <col min="10250" max="10250" width="4" style="5" customWidth="1"/>
    <col min="10251" max="10262" width="9.33203125" style="5" customWidth="1"/>
    <col min="10263" max="10496" width="9" style="5"/>
    <col min="10497" max="10498" width="3.33203125" style="5" customWidth="1"/>
    <col min="10499" max="10499" width="5.109375" style="5" customWidth="1"/>
    <col min="10500" max="10500" width="2.109375" style="5" customWidth="1"/>
    <col min="10501" max="10501" width="5.88671875" style="5" customWidth="1"/>
    <col min="10502" max="10502" width="6.33203125" style="5" customWidth="1"/>
    <col min="10503" max="10503" width="6.77734375" style="5" customWidth="1"/>
    <col min="10504" max="10504" width="7.33203125" style="5" customWidth="1"/>
    <col min="10505" max="10505" width="7.21875" style="5" customWidth="1"/>
    <col min="10506" max="10506" width="4" style="5" customWidth="1"/>
    <col min="10507" max="10518" width="9.33203125" style="5" customWidth="1"/>
    <col min="10519" max="10752" width="9" style="5"/>
    <col min="10753" max="10754" width="3.33203125" style="5" customWidth="1"/>
    <col min="10755" max="10755" width="5.109375" style="5" customWidth="1"/>
    <col min="10756" max="10756" width="2.109375" style="5" customWidth="1"/>
    <col min="10757" max="10757" width="5.88671875" style="5" customWidth="1"/>
    <col min="10758" max="10758" width="6.33203125" style="5" customWidth="1"/>
    <col min="10759" max="10759" width="6.77734375" style="5" customWidth="1"/>
    <col min="10760" max="10760" width="7.33203125" style="5" customWidth="1"/>
    <col min="10761" max="10761" width="7.21875" style="5" customWidth="1"/>
    <col min="10762" max="10762" width="4" style="5" customWidth="1"/>
    <col min="10763" max="10774" width="9.33203125" style="5" customWidth="1"/>
    <col min="10775" max="11008" width="9" style="5"/>
    <col min="11009" max="11010" width="3.33203125" style="5" customWidth="1"/>
    <col min="11011" max="11011" width="5.109375" style="5" customWidth="1"/>
    <col min="11012" max="11012" width="2.109375" style="5" customWidth="1"/>
    <col min="11013" max="11013" width="5.88671875" style="5" customWidth="1"/>
    <col min="11014" max="11014" width="6.33203125" style="5" customWidth="1"/>
    <col min="11015" max="11015" width="6.77734375" style="5" customWidth="1"/>
    <col min="11016" max="11016" width="7.33203125" style="5" customWidth="1"/>
    <col min="11017" max="11017" width="7.21875" style="5" customWidth="1"/>
    <col min="11018" max="11018" width="4" style="5" customWidth="1"/>
    <col min="11019" max="11030" width="9.33203125" style="5" customWidth="1"/>
    <col min="11031" max="11264" width="9" style="5"/>
    <col min="11265" max="11266" width="3.33203125" style="5" customWidth="1"/>
    <col min="11267" max="11267" width="5.109375" style="5" customWidth="1"/>
    <col min="11268" max="11268" width="2.109375" style="5" customWidth="1"/>
    <col min="11269" max="11269" width="5.88671875" style="5" customWidth="1"/>
    <col min="11270" max="11270" width="6.33203125" style="5" customWidth="1"/>
    <col min="11271" max="11271" width="6.77734375" style="5" customWidth="1"/>
    <col min="11272" max="11272" width="7.33203125" style="5" customWidth="1"/>
    <col min="11273" max="11273" width="7.21875" style="5" customWidth="1"/>
    <col min="11274" max="11274" width="4" style="5" customWidth="1"/>
    <col min="11275" max="11286" width="9.33203125" style="5" customWidth="1"/>
    <col min="11287" max="11520" width="9" style="5"/>
    <col min="11521" max="11522" width="3.33203125" style="5" customWidth="1"/>
    <col min="11523" max="11523" width="5.109375" style="5" customWidth="1"/>
    <col min="11524" max="11524" width="2.109375" style="5" customWidth="1"/>
    <col min="11525" max="11525" width="5.88671875" style="5" customWidth="1"/>
    <col min="11526" max="11526" width="6.33203125" style="5" customWidth="1"/>
    <col min="11527" max="11527" width="6.77734375" style="5" customWidth="1"/>
    <col min="11528" max="11528" width="7.33203125" style="5" customWidth="1"/>
    <col min="11529" max="11529" width="7.21875" style="5" customWidth="1"/>
    <col min="11530" max="11530" width="4" style="5" customWidth="1"/>
    <col min="11531" max="11542" width="9.33203125" style="5" customWidth="1"/>
    <col min="11543" max="11776" width="9" style="5"/>
    <col min="11777" max="11778" width="3.33203125" style="5" customWidth="1"/>
    <col min="11779" max="11779" width="5.109375" style="5" customWidth="1"/>
    <col min="11780" max="11780" width="2.109375" style="5" customWidth="1"/>
    <col min="11781" max="11781" width="5.88671875" style="5" customWidth="1"/>
    <col min="11782" max="11782" width="6.33203125" style="5" customWidth="1"/>
    <col min="11783" max="11783" width="6.77734375" style="5" customWidth="1"/>
    <col min="11784" max="11784" width="7.33203125" style="5" customWidth="1"/>
    <col min="11785" max="11785" width="7.21875" style="5" customWidth="1"/>
    <col min="11786" max="11786" width="4" style="5" customWidth="1"/>
    <col min="11787" max="11798" width="9.33203125" style="5" customWidth="1"/>
    <col min="11799" max="12032" width="9" style="5"/>
    <col min="12033" max="12034" width="3.33203125" style="5" customWidth="1"/>
    <col min="12035" max="12035" width="5.109375" style="5" customWidth="1"/>
    <col min="12036" max="12036" width="2.109375" style="5" customWidth="1"/>
    <col min="12037" max="12037" width="5.88671875" style="5" customWidth="1"/>
    <col min="12038" max="12038" width="6.33203125" style="5" customWidth="1"/>
    <col min="12039" max="12039" width="6.77734375" style="5" customWidth="1"/>
    <col min="12040" max="12040" width="7.33203125" style="5" customWidth="1"/>
    <col min="12041" max="12041" width="7.21875" style="5" customWidth="1"/>
    <col min="12042" max="12042" width="4" style="5" customWidth="1"/>
    <col min="12043" max="12054" width="9.33203125" style="5" customWidth="1"/>
    <col min="12055" max="12288" width="9" style="5"/>
    <col min="12289" max="12290" width="3.33203125" style="5" customWidth="1"/>
    <col min="12291" max="12291" width="5.109375" style="5" customWidth="1"/>
    <col min="12292" max="12292" width="2.109375" style="5" customWidth="1"/>
    <col min="12293" max="12293" width="5.88671875" style="5" customWidth="1"/>
    <col min="12294" max="12294" width="6.33203125" style="5" customWidth="1"/>
    <col min="12295" max="12295" width="6.77734375" style="5" customWidth="1"/>
    <col min="12296" max="12296" width="7.33203125" style="5" customWidth="1"/>
    <col min="12297" max="12297" width="7.21875" style="5" customWidth="1"/>
    <col min="12298" max="12298" width="4" style="5" customWidth="1"/>
    <col min="12299" max="12310" width="9.33203125" style="5" customWidth="1"/>
    <col min="12311" max="12544" width="9" style="5"/>
    <col min="12545" max="12546" width="3.33203125" style="5" customWidth="1"/>
    <col min="12547" max="12547" width="5.109375" style="5" customWidth="1"/>
    <col min="12548" max="12548" width="2.109375" style="5" customWidth="1"/>
    <col min="12549" max="12549" width="5.88671875" style="5" customWidth="1"/>
    <col min="12550" max="12550" width="6.33203125" style="5" customWidth="1"/>
    <col min="12551" max="12551" width="6.77734375" style="5" customWidth="1"/>
    <col min="12552" max="12552" width="7.33203125" style="5" customWidth="1"/>
    <col min="12553" max="12553" width="7.21875" style="5" customWidth="1"/>
    <col min="12554" max="12554" width="4" style="5" customWidth="1"/>
    <col min="12555" max="12566" width="9.33203125" style="5" customWidth="1"/>
    <col min="12567" max="12800" width="9" style="5"/>
    <col min="12801" max="12802" width="3.33203125" style="5" customWidth="1"/>
    <col min="12803" max="12803" width="5.109375" style="5" customWidth="1"/>
    <col min="12804" max="12804" width="2.109375" style="5" customWidth="1"/>
    <col min="12805" max="12805" width="5.88671875" style="5" customWidth="1"/>
    <col min="12806" max="12806" width="6.33203125" style="5" customWidth="1"/>
    <col min="12807" max="12807" width="6.77734375" style="5" customWidth="1"/>
    <col min="12808" max="12808" width="7.33203125" style="5" customWidth="1"/>
    <col min="12809" max="12809" width="7.21875" style="5" customWidth="1"/>
    <col min="12810" max="12810" width="4" style="5" customWidth="1"/>
    <col min="12811" max="12822" width="9.33203125" style="5" customWidth="1"/>
    <col min="12823" max="13056" width="9" style="5"/>
    <col min="13057" max="13058" width="3.33203125" style="5" customWidth="1"/>
    <col min="13059" max="13059" width="5.109375" style="5" customWidth="1"/>
    <col min="13060" max="13060" width="2.109375" style="5" customWidth="1"/>
    <col min="13061" max="13061" width="5.88671875" style="5" customWidth="1"/>
    <col min="13062" max="13062" width="6.33203125" style="5" customWidth="1"/>
    <col min="13063" max="13063" width="6.77734375" style="5" customWidth="1"/>
    <col min="13064" max="13064" width="7.33203125" style="5" customWidth="1"/>
    <col min="13065" max="13065" width="7.21875" style="5" customWidth="1"/>
    <col min="13066" max="13066" width="4" style="5" customWidth="1"/>
    <col min="13067" max="13078" width="9.33203125" style="5" customWidth="1"/>
    <col min="13079" max="13312" width="9" style="5"/>
    <col min="13313" max="13314" width="3.33203125" style="5" customWidth="1"/>
    <col min="13315" max="13315" width="5.109375" style="5" customWidth="1"/>
    <col min="13316" max="13316" width="2.109375" style="5" customWidth="1"/>
    <col min="13317" max="13317" width="5.88671875" style="5" customWidth="1"/>
    <col min="13318" max="13318" width="6.33203125" style="5" customWidth="1"/>
    <col min="13319" max="13319" width="6.77734375" style="5" customWidth="1"/>
    <col min="13320" max="13320" width="7.33203125" style="5" customWidth="1"/>
    <col min="13321" max="13321" width="7.21875" style="5" customWidth="1"/>
    <col min="13322" max="13322" width="4" style="5" customWidth="1"/>
    <col min="13323" max="13334" width="9.33203125" style="5" customWidth="1"/>
    <col min="13335" max="13568" width="9" style="5"/>
    <col min="13569" max="13570" width="3.33203125" style="5" customWidth="1"/>
    <col min="13571" max="13571" width="5.109375" style="5" customWidth="1"/>
    <col min="13572" max="13572" width="2.109375" style="5" customWidth="1"/>
    <col min="13573" max="13573" width="5.88671875" style="5" customWidth="1"/>
    <col min="13574" max="13574" width="6.33203125" style="5" customWidth="1"/>
    <col min="13575" max="13575" width="6.77734375" style="5" customWidth="1"/>
    <col min="13576" max="13576" width="7.33203125" style="5" customWidth="1"/>
    <col min="13577" max="13577" width="7.21875" style="5" customWidth="1"/>
    <col min="13578" max="13578" width="4" style="5" customWidth="1"/>
    <col min="13579" max="13590" width="9.33203125" style="5" customWidth="1"/>
    <col min="13591" max="13824" width="9" style="5"/>
    <col min="13825" max="13826" width="3.33203125" style="5" customWidth="1"/>
    <col min="13827" max="13827" width="5.109375" style="5" customWidth="1"/>
    <col min="13828" max="13828" width="2.109375" style="5" customWidth="1"/>
    <col min="13829" max="13829" width="5.88671875" style="5" customWidth="1"/>
    <col min="13830" max="13830" width="6.33203125" style="5" customWidth="1"/>
    <col min="13831" max="13831" width="6.77734375" style="5" customWidth="1"/>
    <col min="13832" max="13832" width="7.33203125" style="5" customWidth="1"/>
    <col min="13833" max="13833" width="7.21875" style="5" customWidth="1"/>
    <col min="13834" max="13834" width="4" style="5" customWidth="1"/>
    <col min="13835" max="13846" width="9.33203125" style="5" customWidth="1"/>
    <col min="13847" max="14080" width="9" style="5"/>
    <col min="14081" max="14082" width="3.33203125" style="5" customWidth="1"/>
    <col min="14083" max="14083" width="5.109375" style="5" customWidth="1"/>
    <col min="14084" max="14084" width="2.109375" style="5" customWidth="1"/>
    <col min="14085" max="14085" width="5.88671875" style="5" customWidth="1"/>
    <col min="14086" max="14086" width="6.33203125" style="5" customWidth="1"/>
    <col min="14087" max="14087" width="6.77734375" style="5" customWidth="1"/>
    <col min="14088" max="14088" width="7.33203125" style="5" customWidth="1"/>
    <col min="14089" max="14089" width="7.21875" style="5" customWidth="1"/>
    <col min="14090" max="14090" width="4" style="5" customWidth="1"/>
    <col min="14091" max="14102" width="9.33203125" style="5" customWidth="1"/>
    <col min="14103" max="14336" width="9" style="5"/>
    <col min="14337" max="14338" width="3.33203125" style="5" customWidth="1"/>
    <col min="14339" max="14339" width="5.109375" style="5" customWidth="1"/>
    <col min="14340" max="14340" width="2.109375" style="5" customWidth="1"/>
    <col min="14341" max="14341" width="5.88671875" style="5" customWidth="1"/>
    <col min="14342" max="14342" width="6.33203125" style="5" customWidth="1"/>
    <col min="14343" max="14343" width="6.77734375" style="5" customWidth="1"/>
    <col min="14344" max="14344" width="7.33203125" style="5" customWidth="1"/>
    <col min="14345" max="14345" width="7.21875" style="5" customWidth="1"/>
    <col min="14346" max="14346" width="4" style="5" customWidth="1"/>
    <col min="14347" max="14358" width="9.33203125" style="5" customWidth="1"/>
    <col min="14359" max="14592" width="9" style="5"/>
    <col min="14593" max="14594" width="3.33203125" style="5" customWidth="1"/>
    <col min="14595" max="14595" width="5.109375" style="5" customWidth="1"/>
    <col min="14596" max="14596" width="2.109375" style="5" customWidth="1"/>
    <col min="14597" max="14597" width="5.88671875" style="5" customWidth="1"/>
    <col min="14598" max="14598" width="6.33203125" style="5" customWidth="1"/>
    <col min="14599" max="14599" width="6.77734375" style="5" customWidth="1"/>
    <col min="14600" max="14600" width="7.33203125" style="5" customWidth="1"/>
    <col min="14601" max="14601" width="7.21875" style="5" customWidth="1"/>
    <col min="14602" max="14602" width="4" style="5" customWidth="1"/>
    <col min="14603" max="14614" width="9.33203125" style="5" customWidth="1"/>
    <col min="14615" max="14848" width="9" style="5"/>
    <col min="14849" max="14850" width="3.33203125" style="5" customWidth="1"/>
    <col min="14851" max="14851" width="5.109375" style="5" customWidth="1"/>
    <col min="14852" max="14852" width="2.109375" style="5" customWidth="1"/>
    <col min="14853" max="14853" width="5.88671875" style="5" customWidth="1"/>
    <col min="14854" max="14854" width="6.33203125" style="5" customWidth="1"/>
    <col min="14855" max="14855" width="6.77734375" style="5" customWidth="1"/>
    <col min="14856" max="14856" width="7.33203125" style="5" customWidth="1"/>
    <col min="14857" max="14857" width="7.21875" style="5" customWidth="1"/>
    <col min="14858" max="14858" width="4" style="5" customWidth="1"/>
    <col min="14859" max="14870" width="9.33203125" style="5" customWidth="1"/>
    <col min="14871" max="15104" width="9" style="5"/>
    <col min="15105" max="15106" width="3.33203125" style="5" customWidth="1"/>
    <col min="15107" max="15107" width="5.109375" style="5" customWidth="1"/>
    <col min="15108" max="15108" width="2.109375" style="5" customWidth="1"/>
    <col min="15109" max="15109" width="5.88671875" style="5" customWidth="1"/>
    <col min="15110" max="15110" width="6.33203125" style="5" customWidth="1"/>
    <col min="15111" max="15111" width="6.77734375" style="5" customWidth="1"/>
    <col min="15112" max="15112" width="7.33203125" style="5" customWidth="1"/>
    <col min="15113" max="15113" width="7.21875" style="5" customWidth="1"/>
    <col min="15114" max="15114" width="4" style="5" customWidth="1"/>
    <col min="15115" max="15126" width="9.33203125" style="5" customWidth="1"/>
    <col min="15127" max="15360" width="9" style="5"/>
    <col min="15361" max="15362" width="3.33203125" style="5" customWidth="1"/>
    <col min="15363" max="15363" width="5.109375" style="5" customWidth="1"/>
    <col min="15364" max="15364" width="2.109375" style="5" customWidth="1"/>
    <col min="15365" max="15365" width="5.88671875" style="5" customWidth="1"/>
    <col min="15366" max="15366" width="6.33203125" style="5" customWidth="1"/>
    <col min="15367" max="15367" width="6.77734375" style="5" customWidth="1"/>
    <col min="15368" max="15368" width="7.33203125" style="5" customWidth="1"/>
    <col min="15369" max="15369" width="7.21875" style="5" customWidth="1"/>
    <col min="15370" max="15370" width="4" style="5" customWidth="1"/>
    <col min="15371" max="15382" width="9.33203125" style="5" customWidth="1"/>
    <col min="15383" max="15616" width="9" style="5"/>
    <col min="15617" max="15618" width="3.33203125" style="5" customWidth="1"/>
    <col min="15619" max="15619" width="5.109375" style="5" customWidth="1"/>
    <col min="15620" max="15620" width="2.109375" style="5" customWidth="1"/>
    <col min="15621" max="15621" width="5.88671875" style="5" customWidth="1"/>
    <col min="15622" max="15622" width="6.33203125" style="5" customWidth="1"/>
    <col min="15623" max="15623" width="6.77734375" style="5" customWidth="1"/>
    <col min="15624" max="15624" width="7.33203125" style="5" customWidth="1"/>
    <col min="15625" max="15625" width="7.21875" style="5" customWidth="1"/>
    <col min="15626" max="15626" width="4" style="5" customWidth="1"/>
    <col min="15627" max="15638" width="9.33203125" style="5" customWidth="1"/>
    <col min="15639" max="15872" width="9" style="5"/>
    <col min="15873" max="15874" width="3.33203125" style="5" customWidth="1"/>
    <col min="15875" max="15875" width="5.109375" style="5" customWidth="1"/>
    <col min="15876" max="15876" width="2.109375" style="5" customWidth="1"/>
    <col min="15877" max="15877" width="5.88671875" style="5" customWidth="1"/>
    <col min="15878" max="15878" width="6.33203125" style="5" customWidth="1"/>
    <col min="15879" max="15879" width="6.77734375" style="5" customWidth="1"/>
    <col min="15880" max="15880" width="7.33203125" style="5" customWidth="1"/>
    <col min="15881" max="15881" width="7.21875" style="5" customWidth="1"/>
    <col min="15882" max="15882" width="4" style="5" customWidth="1"/>
    <col min="15883" max="15894" width="9.33203125" style="5" customWidth="1"/>
    <col min="15895" max="16128" width="9" style="5"/>
    <col min="16129" max="16130" width="3.33203125" style="5" customWidth="1"/>
    <col min="16131" max="16131" width="5.109375" style="5" customWidth="1"/>
    <col min="16132" max="16132" width="2.109375" style="5" customWidth="1"/>
    <col min="16133" max="16133" width="5.88671875" style="5" customWidth="1"/>
    <col min="16134" max="16134" width="6.33203125" style="5" customWidth="1"/>
    <col min="16135" max="16135" width="6.77734375" style="5" customWidth="1"/>
    <col min="16136" max="16136" width="7.33203125" style="5" customWidth="1"/>
    <col min="16137" max="16137" width="7.21875" style="5" customWidth="1"/>
    <col min="16138" max="16138" width="4" style="5" customWidth="1"/>
    <col min="16139" max="16150" width="9.33203125" style="5" customWidth="1"/>
    <col min="16151" max="16384" width="9" style="5"/>
  </cols>
  <sheetData>
    <row r="1" spans="1:32">
      <c r="V1" s="6" t="s">
        <v>56</v>
      </c>
    </row>
    <row r="2" spans="1:32" s="12" customFormat="1" ht="13.5" customHeight="1">
      <c r="A2" s="41"/>
      <c r="B2" s="42"/>
      <c r="C2" s="8"/>
      <c r="D2" s="8"/>
      <c r="E2" s="8"/>
      <c r="F2" s="8"/>
      <c r="G2" s="8"/>
      <c r="H2" s="8"/>
      <c r="I2" s="9" t="s">
        <v>3</v>
      </c>
      <c r="J2" s="10"/>
      <c r="K2" s="470" t="s">
        <v>259</v>
      </c>
      <c r="L2" s="470" t="s">
        <v>260</v>
      </c>
      <c r="M2" s="470" t="s">
        <v>261</v>
      </c>
      <c r="N2" s="524" t="s">
        <v>265</v>
      </c>
      <c r="O2" s="524" t="s">
        <v>266</v>
      </c>
      <c r="P2" s="524" t="s">
        <v>267</v>
      </c>
      <c r="Q2" s="470" t="s">
        <v>262</v>
      </c>
      <c r="R2" s="470" t="s">
        <v>263</v>
      </c>
      <c r="S2" s="470" t="s">
        <v>264</v>
      </c>
      <c r="T2" s="526" t="s">
        <v>280</v>
      </c>
      <c r="U2" s="468" t="s">
        <v>281</v>
      </c>
      <c r="V2" s="468" t="s">
        <v>282</v>
      </c>
      <c r="W2" s="470" t="s">
        <v>272</v>
      </c>
      <c r="X2" s="468" t="s">
        <v>288</v>
      </c>
      <c r="Y2" s="470" t="s">
        <v>273</v>
      </c>
      <c r="Z2" s="470" t="s">
        <v>274</v>
      </c>
      <c r="AA2" s="470" t="s">
        <v>275</v>
      </c>
      <c r="AB2" s="470" t="s">
        <v>276</v>
      </c>
      <c r="AC2" s="468" t="s">
        <v>289</v>
      </c>
      <c r="AD2" s="470" t="s">
        <v>278</v>
      </c>
      <c r="AE2" s="470" t="s">
        <v>279</v>
      </c>
      <c r="AF2" s="470" t="s">
        <v>270</v>
      </c>
    </row>
    <row r="3" spans="1:32" s="12" customFormat="1" ht="30" customHeight="1">
      <c r="A3" s="43"/>
      <c r="B3" s="44"/>
      <c r="C3" s="14" t="s">
        <v>57</v>
      </c>
      <c r="D3" s="14"/>
      <c r="E3" s="14" t="s">
        <v>58</v>
      </c>
      <c r="F3" s="14"/>
      <c r="G3" s="14"/>
      <c r="H3" s="14"/>
      <c r="I3" s="14"/>
      <c r="J3" s="15"/>
      <c r="K3" s="471"/>
      <c r="L3" s="471"/>
      <c r="M3" s="471"/>
      <c r="N3" s="525"/>
      <c r="O3" s="525"/>
      <c r="P3" s="525"/>
      <c r="Q3" s="471"/>
      <c r="R3" s="471"/>
      <c r="S3" s="471"/>
      <c r="T3" s="469"/>
      <c r="U3" s="469"/>
      <c r="V3" s="469"/>
      <c r="W3" s="471"/>
      <c r="X3" s="469"/>
      <c r="Y3" s="471"/>
      <c r="Z3" s="471"/>
      <c r="AA3" s="471"/>
      <c r="AB3" s="471"/>
      <c r="AC3" s="469"/>
      <c r="AD3" s="471"/>
      <c r="AE3" s="471"/>
      <c r="AF3" s="471"/>
    </row>
    <row r="4" spans="1:32" s="12" customFormat="1" ht="15.75" customHeight="1">
      <c r="A4" s="513" t="s">
        <v>59</v>
      </c>
      <c r="B4" s="512" t="s">
        <v>9</v>
      </c>
      <c r="C4" s="45">
        <v>1</v>
      </c>
      <c r="D4" s="523" t="s">
        <v>60</v>
      </c>
      <c r="E4" s="486"/>
      <c r="F4" s="486"/>
      <c r="G4" s="486"/>
      <c r="H4" s="486"/>
      <c r="I4" s="486"/>
      <c r="J4" s="18" t="s">
        <v>61</v>
      </c>
      <c r="K4" s="46">
        <v>42197</v>
      </c>
      <c r="L4" s="46">
        <v>40807</v>
      </c>
      <c r="M4" s="46">
        <f t="shared" ref="M4:S4" si="0">M5+M11</f>
        <v>41283</v>
      </c>
      <c r="N4" s="46">
        <f t="shared" si="0"/>
        <v>35710</v>
      </c>
      <c r="O4" s="46">
        <f t="shared" si="0"/>
        <v>36996</v>
      </c>
      <c r="P4" s="46">
        <f t="shared" si="0"/>
        <v>40490</v>
      </c>
      <c r="Q4" s="46">
        <f t="shared" si="0"/>
        <v>35358</v>
      </c>
      <c r="R4" s="46">
        <f t="shared" si="0"/>
        <v>37539</v>
      </c>
      <c r="S4" s="46">
        <f t="shared" si="0"/>
        <v>42812</v>
      </c>
      <c r="T4" s="46">
        <f>T5+T11</f>
        <v>43200</v>
      </c>
      <c r="U4" s="46">
        <f t="shared" ref="U4:V4" si="1">U5+U11</f>
        <v>46046</v>
      </c>
      <c r="V4" s="46">
        <f t="shared" si="1"/>
        <v>40742</v>
      </c>
      <c r="W4" s="46">
        <v>27740</v>
      </c>
      <c r="X4" s="46">
        <f t="shared" ref="X4:AF4" si="2">X5+X11</f>
        <v>26767.78</v>
      </c>
      <c r="Y4" s="46">
        <f t="shared" si="2"/>
        <v>26034.964399999997</v>
      </c>
      <c r="Z4" s="46">
        <f t="shared" si="2"/>
        <v>25370.345111999995</v>
      </c>
      <c r="AA4" s="46">
        <f t="shared" si="2"/>
        <v>24747.718209759994</v>
      </c>
      <c r="AB4" s="46">
        <f t="shared" si="2"/>
        <v>24134.883845564793</v>
      </c>
      <c r="AC4" s="46">
        <f t="shared" si="2"/>
        <v>23559.646168653497</v>
      </c>
      <c r="AD4" s="46">
        <f t="shared" si="2"/>
        <v>23005.813245280428</v>
      </c>
      <c r="AE4" s="46">
        <f t="shared" si="2"/>
        <v>22462.196980374818</v>
      </c>
      <c r="AF4" s="46">
        <f t="shared" si="2"/>
        <v>0</v>
      </c>
    </row>
    <row r="5" spans="1:32" s="19" customFormat="1" ht="15.75" customHeight="1">
      <c r="A5" s="521"/>
      <c r="B5" s="512"/>
      <c r="C5" s="47" t="s">
        <v>62</v>
      </c>
      <c r="D5" s="48"/>
      <c r="E5" s="507" t="s">
        <v>10</v>
      </c>
      <c r="F5" s="507"/>
      <c r="G5" s="507"/>
      <c r="H5" s="507"/>
      <c r="I5" s="473"/>
      <c r="J5" s="18" t="s">
        <v>44</v>
      </c>
      <c r="K5" s="46">
        <v>30188</v>
      </c>
      <c r="L5" s="46">
        <v>29499</v>
      </c>
      <c r="M5" s="46">
        <v>27728</v>
      </c>
      <c r="N5" s="46">
        <v>29965</v>
      </c>
      <c r="O5" s="46">
        <v>33155</v>
      </c>
      <c r="P5" s="46">
        <f>P6+P9+P10</f>
        <v>35752</v>
      </c>
      <c r="Q5" s="46">
        <v>32656</v>
      </c>
      <c r="R5" s="46">
        <f>R6+R9+R10</f>
        <v>32924</v>
      </c>
      <c r="S5" s="46">
        <f>S6+S9+S10</f>
        <v>34309</v>
      </c>
      <c r="T5" s="46">
        <v>30911</v>
      </c>
      <c r="U5" s="46">
        <f>SUM(U6+U10)</f>
        <v>26832</v>
      </c>
      <c r="V5" s="46">
        <f t="shared" ref="V5:AE5" si="3">SUM(V6+V10)</f>
        <v>26038</v>
      </c>
      <c r="W5" s="46">
        <v>26011</v>
      </c>
      <c r="X5" s="46">
        <f t="shared" si="3"/>
        <v>25500.78</v>
      </c>
      <c r="Y5" s="46">
        <f t="shared" si="3"/>
        <v>24990.964399999997</v>
      </c>
      <c r="Z5" s="46">
        <f t="shared" si="3"/>
        <v>24491.345111999995</v>
      </c>
      <c r="AA5" s="46">
        <f t="shared" si="3"/>
        <v>24001.718209759994</v>
      </c>
      <c r="AB5" s="46">
        <f t="shared" si="3"/>
        <v>23521.883845564793</v>
      </c>
      <c r="AC5" s="46">
        <f t="shared" si="3"/>
        <v>23051.646168653497</v>
      </c>
      <c r="AD5" s="46">
        <f t="shared" si="3"/>
        <v>22590.813245280428</v>
      </c>
      <c r="AE5" s="46">
        <f t="shared" si="3"/>
        <v>22139.196980374818</v>
      </c>
      <c r="AF5" s="46">
        <f t="shared" ref="AF5" si="4">AF6+AF9+AF10</f>
        <v>0</v>
      </c>
    </row>
    <row r="6" spans="1:32" s="19" customFormat="1" ht="15.75" customHeight="1">
      <c r="A6" s="521"/>
      <c r="B6" s="512"/>
      <c r="C6" s="49"/>
      <c r="D6" s="20"/>
      <c r="E6" s="50" t="s">
        <v>63</v>
      </c>
      <c r="F6" s="507" t="s">
        <v>12</v>
      </c>
      <c r="G6" s="507"/>
      <c r="H6" s="507"/>
      <c r="I6" s="507"/>
      <c r="J6" s="508"/>
      <c r="K6" s="51">
        <v>30188</v>
      </c>
      <c r="L6" s="51">
        <v>29465</v>
      </c>
      <c r="M6" s="51">
        <v>27726</v>
      </c>
      <c r="N6" s="51">
        <v>29948</v>
      </c>
      <c r="O6" s="51">
        <v>33136</v>
      </c>
      <c r="P6" s="51">
        <v>35752</v>
      </c>
      <c r="Q6" s="51">
        <v>32622</v>
      </c>
      <c r="R6" s="51">
        <v>32865</v>
      </c>
      <c r="S6" s="51">
        <v>34280</v>
      </c>
      <c r="T6" s="51">
        <v>30688</v>
      </c>
      <c r="U6" s="51">
        <v>26625</v>
      </c>
      <c r="V6" s="221">
        <v>25731</v>
      </c>
      <c r="W6" s="221">
        <v>26011</v>
      </c>
      <c r="X6" s="221">
        <f t="shared" ref="V6:AE7" si="5">SUM(W6*0.98)</f>
        <v>25490.78</v>
      </c>
      <c r="Y6" s="221">
        <f t="shared" si="5"/>
        <v>24980.964399999997</v>
      </c>
      <c r="Z6" s="221">
        <f t="shared" si="5"/>
        <v>24481.345111999995</v>
      </c>
      <c r="AA6" s="221">
        <f t="shared" si="5"/>
        <v>23991.718209759994</v>
      </c>
      <c r="AB6" s="221">
        <f t="shared" si="5"/>
        <v>23511.883845564793</v>
      </c>
      <c r="AC6" s="221">
        <f t="shared" si="5"/>
        <v>23041.646168653497</v>
      </c>
      <c r="AD6" s="221">
        <f t="shared" si="5"/>
        <v>22580.813245280428</v>
      </c>
      <c r="AE6" s="221">
        <f t="shared" si="5"/>
        <v>22129.196980374818</v>
      </c>
      <c r="AF6" s="51"/>
    </row>
    <row r="7" spans="1:32" s="19" customFormat="1" ht="15.75" hidden="1" customHeight="1">
      <c r="A7" s="521"/>
      <c r="B7" s="512"/>
      <c r="C7" s="49"/>
      <c r="D7" s="20"/>
      <c r="E7" s="50"/>
      <c r="F7" s="216"/>
      <c r="G7" s="517" t="s">
        <v>268</v>
      </c>
      <c r="H7" s="517"/>
      <c r="I7" s="517"/>
      <c r="J7" s="518"/>
      <c r="K7" s="218">
        <v>244952</v>
      </c>
      <c r="L7" s="218">
        <v>239870</v>
      </c>
      <c r="M7" s="218">
        <v>227631</v>
      </c>
      <c r="N7" s="218">
        <v>222105</v>
      </c>
      <c r="O7" s="218">
        <v>215973</v>
      </c>
      <c r="P7" s="218">
        <v>220952</v>
      </c>
      <c r="Q7" s="218">
        <v>202526</v>
      </c>
      <c r="R7" s="218">
        <v>203482</v>
      </c>
      <c r="S7" s="218">
        <v>213721</v>
      </c>
      <c r="T7" s="218">
        <v>186591</v>
      </c>
      <c r="U7" s="51">
        <f>SUM(T7*0.98)</f>
        <v>182859.18</v>
      </c>
      <c r="V7" s="51">
        <f t="shared" si="5"/>
        <v>179201.9964</v>
      </c>
      <c r="W7" s="51">
        <v>175617.95647199999</v>
      </c>
      <c r="X7" s="51">
        <f t="shared" si="5"/>
        <v>172105.59734255998</v>
      </c>
      <c r="Y7" s="51">
        <f t="shared" si="5"/>
        <v>168663.48539570879</v>
      </c>
      <c r="Z7" s="51">
        <f t="shared" si="5"/>
        <v>165290.21568779461</v>
      </c>
      <c r="AA7" s="51">
        <f t="shared" si="5"/>
        <v>161984.41137403873</v>
      </c>
      <c r="AB7" s="51">
        <f t="shared" si="5"/>
        <v>158744.72314655795</v>
      </c>
      <c r="AC7" s="51">
        <f t="shared" si="5"/>
        <v>155569.82868362678</v>
      </c>
      <c r="AD7" s="51">
        <f t="shared" si="5"/>
        <v>152458.43210995424</v>
      </c>
      <c r="AE7" s="51"/>
      <c r="AF7" s="51"/>
    </row>
    <row r="8" spans="1:32" s="19" customFormat="1" ht="15.75" hidden="1" customHeight="1">
      <c r="A8" s="521"/>
      <c r="B8" s="512"/>
      <c r="C8" s="49"/>
      <c r="D8" s="20"/>
      <c r="E8" s="50"/>
      <c r="F8" s="216"/>
      <c r="G8" s="517" t="s">
        <v>269</v>
      </c>
      <c r="H8" s="517"/>
      <c r="I8" s="517"/>
      <c r="J8" s="518"/>
      <c r="K8" s="218">
        <v>1746</v>
      </c>
      <c r="L8" s="218">
        <v>1713</v>
      </c>
      <c r="M8" s="218">
        <v>1669</v>
      </c>
      <c r="N8" s="218">
        <v>1608</v>
      </c>
      <c r="O8" s="218">
        <v>1563</v>
      </c>
      <c r="P8" s="218">
        <v>1501</v>
      </c>
      <c r="Q8" s="218">
        <v>1446</v>
      </c>
      <c r="R8" s="218">
        <v>1421</v>
      </c>
      <c r="S8" s="218">
        <v>1374</v>
      </c>
      <c r="T8" s="218">
        <v>1312</v>
      </c>
      <c r="U8" s="51"/>
      <c r="V8" s="51"/>
      <c r="W8" s="51"/>
      <c r="X8" s="51"/>
      <c r="Y8" s="51"/>
      <c r="Z8" s="51"/>
      <c r="AA8" s="51"/>
      <c r="AB8" s="51"/>
      <c r="AC8" s="51"/>
      <c r="AD8" s="51"/>
      <c r="AE8" s="51"/>
      <c r="AF8" s="51"/>
    </row>
    <row r="9" spans="1:32" s="19" customFormat="1" ht="15.75" customHeight="1">
      <c r="A9" s="521"/>
      <c r="B9" s="512"/>
      <c r="C9" s="49"/>
      <c r="D9" s="20"/>
      <c r="E9" s="50" t="s">
        <v>64</v>
      </c>
      <c r="F9" s="507" t="s">
        <v>13</v>
      </c>
      <c r="G9" s="507"/>
      <c r="H9" s="507"/>
      <c r="I9" s="473"/>
      <c r="J9" s="18" t="s">
        <v>45</v>
      </c>
      <c r="K9" s="51"/>
      <c r="L9" s="51"/>
      <c r="M9" s="51"/>
      <c r="N9" s="51"/>
      <c r="O9" s="51"/>
      <c r="P9" s="51"/>
      <c r="Q9" s="51"/>
      <c r="R9" s="51"/>
      <c r="S9" s="51"/>
      <c r="T9" s="51"/>
      <c r="U9" s="51"/>
      <c r="V9" s="51"/>
      <c r="W9" s="51"/>
      <c r="X9" s="51"/>
      <c r="Y9" s="51"/>
      <c r="Z9" s="51"/>
      <c r="AA9" s="51"/>
      <c r="AB9" s="51"/>
      <c r="AC9" s="51"/>
      <c r="AD9" s="51"/>
      <c r="AE9" s="51"/>
      <c r="AF9" s="51"/>
    </row>
    <row r="10" spans="1:32" s="19" customFormat="1" ht="15.75" customHeight="1">
      <c r="A10" s="521"/>
      <c r="B10" s="512"/>
      <c r="C10" s="49"/>
      <c r="D10" s="20"/>
      <c r="E10" s="50" t="s">
        <v>65</v>
      </c>
      <c r="F10" s="507" t="s">
        <v>15</v>
      </c>
      <c r="G10" s="507"/>
      <c r="H10" s="507"/>
      <c r="I10" s="507"/>
      <c r="J10" s="508"/>
      <c r="K10" s="51"/>
      <c r="L10" s="51">
        <v>34</v>
      </c>
      <c r="M10" s="51">
        <v>2</v>
      </c>
      <c r="N10" s="51">
        <v>17</v>
      </c>
      <c r="O10" s="51">
        <v>19</v>
      </c>
      <c r="P10" s="51"/>
      <c r="Q10" s="51">
        <v>34</v>
      </c>
      <c r="R10" s="51">
        <v>59</v>
      </c>
      <c r="S10" s="51">
        <v>29</v>
      </c>
      <c r="T10" s="51">
        <v>223</v>
      </c>
      <c r="U10" s="51">
        <v>207</v>
      </c>
      <c r="V10" s="51">
        <v>307</v>
      </c>
      <c r="W10" s="51">
        <v>228</v>
      </c>
      <c r="X10" s="51">
        <v>10</v>
      </c>
      <c r="Y10" s="51">
        <v>10</v>
      </c>
      <c r="Z10" s="51">
        <v>10</v>
      </c>
      <c r="AA10" s="51">
        <v>10</v>
      </c>
      <c r="AB10" s="51">
        <v>10</v>
      </c>
      <c r="AC10" s="51">
        <v>10</v>
      </c>
      <c r="AD10" s="51">
        <v>10</v>
      </c>
      <c r="AE10" s="51">
        <v>10</v>
      </c>
      <c r="AF10" s="51"/>
    </row>
    <row r="11" spans="1:32" s="19" customFormat="1" ht="15.75" customHeight="1">
      <c r="A11" s="521"/>
      <c r="B11" s="512"/>
      <c r="C11" s="47" t="s">
        <v>66</v>
      </c>
      <c r="D11" s="48"/>
      <c r="E11" s="507" t="s">
        <v>16</v>
      </c>
      <c r="F11" s="507"/>
      <c r="G11" s="507"/>
      <c r="H11" s="507"/>
      <c r="I11" s="507"/>
      <c r="J11" s="508"/>
      <c r="K11" s="46">
        <v>12009</v>
      </c>
      <c r="L11" s="46">
        <v>11308</v>
      </c>
      <c r="M11" s="46">
        <f t="shared" ref="M11:S11" si="6">M12+M13</f>
        <v>13555</v>
      </c>
      <c r="N11" s="46">
        <f t="shared" si="6"/>
        <v>5745</v>
      </c>
      <c r="O11" s="46">
        <f t="shared" si="6"/>
        <v>3841</v>
      </c>
      <c r="P11" s="46">
        <f t="shared" si="6"/>
        <v>4738</v>
      </c>
      <c r="Q11" s="46">
        <f t="shared" si="6"/>
        <v>2702</v>
      </c>
      <c r="R11" s="46">
        <f t="shared" si="6"/>
        <v>4615</v>
      </c>
      <c r="S11" s="46">
        <f t="shared" si="6"/>
        <v>8503</v>
      </c>
      <c r="T11" s="46">
        <f>T12+T13</f>
        <v>12289</v>
      </c>
      <c r="U11" s="46">
        <f>SUM(U12)</f>
        <v>19214</v>
      </c>
      <c r="V11" s="46">
        <f t="shared" ref="V11" si="7">V12+V13</f>
        <v>14704</v>
      </c>
      <c r="W11" s="46">
        <v>1501</v>
      </c>
      <c r="X11" s="46">
        <f t="shared" ref="X11:AF11" si="8">X12+X13</f>
        <v>1267</v>
      </c>
      <c r="Y11" s="46">
        <f t="shared" si="8"/>
        <v>1044</v>
      </c>
      <c r="Z11" s="46">
        <f t="shared" si="8"/>
        <v>879</v>
      </c>
      <c r="AA11" s="46">
        <f t="shared" si="8"/>
        <v>746</v>
      </c>
      <c r="AB11" s="46">
        <f t="shared" si="8"/>
        <v>613</v>
      </c>
      <c r="AC11" s="46">
        <f t="shared" si="8"/>
        <v>508</v>
      </c>
      <c r="AD11" s="46">
        <f t="shared" si="8"/>
        <v>415</v>
      </c>
      <c r="AE11" s="46">
        <f t="shared" si="8"/>
        <v>323</v>
      </c>
      <c r="AF11" s="46">
        <f t="shared" si="8"/>
        <v>0</v>
      </c>
    </row>
    <row r="12" spans="1:32" s="19" customFormat="1" ht="15.75" customHeight="1">
      <c r="A12" s="521"/>
      <c r="B12" s="512"/>
      <c r="C12" s="52"/>
      <c r="D12" s="21"/>
      <c r="E12" s="53" t="s">
        <v>63</v>
      </c>
      <c r="F12" s="497" t="s">
        <v>67</v>
      </c>
      <c r="G12" s="497"/>
      <c r="H12" s="497"/>
      <c r="I12" s="497"/>
      <c r="J12" s="516"/>
      <c r="K12" s="51">
        <v>10261</v>
      </c>
      <c r="L12" s="51">
        <v>11279</v>
      </c>
      <c r="M12" s="51">
        <v>11016</v>
      </c>
      <c r="N12" s="51">
        <v>5744</v>
      </c>
      <c r="O12" s="51">
        <v>3840</v>
      </c>
      <c r="P12" s="51">
        <v>4711</v>
      </c>
      <c r="Q12" s="51">
        <v>2700</v>
      </c>
      <c r="R12" s="51">
        <v>4615</v>
      </c>
      <c r="S12" s="51">
        <v>8503</v>
      </c>
      <c r="T12" s="219">
        <v>12289</v>
      </c>
      <c r="U12" s="219">
        <v>19214</v>
      </c>
      <c r="V12" s="219">
        <v>14704</v>
      </c>
      <c r="W12" s="219">
        <v>1500</v>
      </c>
      <c r="X12" s="219">
        <v>1267</v>
      </c>
      <c r="Y12" s="219">
        <v>1044</v>
      </c>
      <c r="Z12" s="219">
        <v>879</v>
      </c>
      <c r="AA12" s="219">
        <v>746</v>
      </c>
      <c r="AB12" s="219">
        <v>613</v>
      </c>
      <c r="AC12" s="219">
        <v>508</v>
      </c>
      <c r="AD12" s="219">
        <v>415</v>
      </c>
      <c r="AE12" s="219">
        <v>323</v>
      </c>
      <c r="AF12" s="51"/>
    </row>
    <row r="13" spans="1:32" s="19" customFormat="1" ht="15.75" customHeight="1">
      <c r="A13" s="521"/>
      <c r="B13" s="512"/>
      <c r="C13" s="54"/>
      <c r="D13" s="26"/>
      <c r="E13" s="50" t="s">
        <v>64</v>
      </c>
      <c r="F13" s="507" t="s">
        <v>15</v>
      </c>
      <c r="G13" s="507"/>
      <c r="H13" s="507"/>
      <c r="I13" s="507"/>
      <c r="J13" s="508"/>
      <c r="K13" s="51">
        <v>1748</v>
      </c>
      <c r="L13" s="51">
        <v>29</v>
      </c>
      <c r="M13" s="51">
        <v>2539</v>
      </c>
      <c r="N13" s="51">
        <v>1</v>
      </c>
      <c r="O13" s="51">
        <v>1</v>
      </c>
      <c r="P13" s="51">
        <v>27</v>
      </c>
      <c r="Q13" s="51">
        <v>2</v>
      </c>
      <c r="R13" s="51"/>
      <c r="S13" s="51"/>
      <c r="T13" s="51"/>
      <c r="U13" s="51"/>
      <c r="V13" s="51"/>
      <c r="W13" s="51"/>
      <c r="X13" s="51"/>
      <c r="Y13" s="51"/>
      <c r="Z13" s="51"/>
      <c r="AA13" s="51"/>
      <c r="AB13" s="51"/>
      <c r="AC13" s="51"/>
      <c r="AD13" s="51"/>
      <c r="AE13" s="51"/>
      <c r="AF13" s="51"/>
    </row>
    <row r="14" spans="1:32" s="19" customFormat="1" ht="15.75" customHeight="1">
      <c r="A14" s="521"/>
      <c r="B14" s="512" t="s">
        <v>18</v>
      </c>
      <c r="C14" s="55" t="s">
        <v>68</v>
      </c>
      <c r="D14" s="507" t="s">
        <v>69</v>
      </c>
      <c r="E14" s="507"/>
      <c r="F14" s="507"/>
      <c r="G14" s="507"/>
      <c r="H14" s="507"/>
      <c r="I14" s="507"/>
      <c r="J14" s="18" t="s">
        <v>70</v>
      </c>
      <c r="K14" s="46">
        <v>41011</v>
      </c>
      <c r="L14" s="46">
        <v>40475</v>
      </c>
      <c r="M14" s="46">
        <f t="shared" ref="M14:S14" si="9">M15+M19</f>
        <v>34853</v>
      </c>
      <c r="N14" s="46">
        <f t="shared" si="9"/>
        <v>37750</v>
      </c>
      <c r="O14" s="46">
        <f t="shared" si="9"/>
        <v>29768</v>
      </c>
      <c r="P14" s="46">
        <f t="shared" si="9"/>
        <v>35310</v>
      </c>
      <c r="Q14" s="46">
        <f t="shared" si="9"/>
        <v>33056</v>
      </c>
      <c r="R14" s="46">
        <f t="shared" si="9"/>
        <v>34818</v>
      </c>
      <c r="S14" s="46">
        <f t="shared" si="9"/>
        <v>38172</v>
      </c>
      <c r="T14" s="46">
        <f>T15+T19</f>
        <v>43669</v>
      </c>
      <c r="U14" s="46">
        <f t="shared" ref="U14:V14" si="10">U15+U19</f>
        <v>47629</v>
      </c>
      <c r="V14" s="46">
        <f t="shared" si="10"/>
        <v>43122</v>
      </c>
      <c r="W14" s="46">
        <v>54810</v>
      </c>
      <c r="X14" s="46">
        <f t="shared" ref="X14:AF14" si="11">X15+X19</f>
        <v>50620</v>
      </c>
      <c r="Y14" s="46">
        <f t="shared" si="11"/>
        <v>50237</v>
      </c>
      <c r="Z14" s="46">
        <f t="shared" si="11"/>
        <v>37941</v>
      </c>
      <c r="AA14" s="46">
        <f t="shared" si="11"/>
        <v>37692</v>
      </c>
      <c r="AB14" s="46">
        <f t="shared" si="11"/>
        <v>37441</v>
      </c>
      <c r="AC14" s="46">
        <f t="shared" si="11"/>
        <v>37243</v>
      </c>
      <c r="AD14" s="46">
        <f t="shared" si="11"/>
        <v>37068</v>
      </c>
      <c r="AE14" s="46">
        <f t="shared" si="11"/>
        <v>36905</v>
      </c>
      <c r="AF14" s="46">
        <f t="shared" si="11"/>
        <v>0</v>
      </c>
    </row>
    <row r="15" spans="1:32" s="19" customFormat="1" ht="15.75" customHeight="1">
      <c r="A15" s="521"/>
      <c r="B15" s="512"/>
      <c r="C15" s="47" t="s">
        <v>71</v>
      </c>
      <c r="D15" s="48"/>
      <c r="E15" s="507" t="s">
        <v>19</v>
      </c>
      <c r="F15" s="507"/>
      <c r="G15" s="507"/>
      <c r="H15" s="507"/>
      <c r="I15" s="507"/>
      <c r="J15" s="508"/>
      <c r="K15" s="46">
        <v>33297</v>
      </c>
      <c r="L15" s="46">
        <v>33228</v>
      </c>
      <c r="M15" s="46">
        <v>28198</v>
      </c>
      <c r="N15" s="46">
        <v>31673</v>
      </c>
      <c r="O15" s="46">
        <v>24675</v>
      </c>
      <c r="P15" s="46">
        <v>30627</v>
      </c>
      <c r="Q15" s="46">
        <f>Q16+Q18</f>
        <v>28753</v>
      </c>
      <c r="R15" s="46">
        <f>R16+R18</f>
        <v>30894</v>
      </c>
      <c r="S15" s="46">
        <f>S16+S18</f>
        <v>34620</v>
      </c>
      <c r="T15" s="46">
        <v>39755</v>
      </c>
      <c r="U15" s="46">
        <v>44118</v>
      </c>
      <c r="V15" s="46">
        <f t="shared" ref="V15" si="12">V16+V18</f>
        <v>39995</v>
      </c>
      <c r="W15" s="46">
        <v>52068</v>
      </c>
      <c r="X15" s="46">
        <f t="shared" ref="X15:AF15" si="13">X16+X18</f>
        <v>48276</v>
      </c>
      <c r="Y15" s="46">
        <f t="shared" si="13"/>
        <v>48276</v>
      </c>
      <c r="Z15" s="46">
        <f t="shared" si="13"/>
        <v>36276</v>
      </c>
      <c r="AA15" s="46">
        <f t="shared" si="13"/>
        <v>36276</v>
      </c>
      <c r="AB15" s="46">
        <f t="shared" si="13"/>
        <v>36276</v>
      </c>
      <c r="AC15" s="46">
        <f t="shared" si="13"/>
        <v>36276</v>
      </c>
      <c r="AD15" s="46">
        <f t="shared" si="13"/>
        <v>36276</v>
      </c>
      <c r="AE15" s="46">
        <f t="shared" si="13"/>
        <v>36276</v>
      </c>
      <c r="AF15" s="46">
        <f t="shared" si="13"/>
        <v>0</v>
      </c>
    </row>
    <row r="16" spans="1:32" s="19" customFormat="1" ht="15.75" customHeight="1">
      <c r="A16" s="521"/>
      <c r="B16" s="512"/>
      <c r="C16" s="52"/>
      <c r="D16" s="21"/>
      <c r="E16" s="53" t="s">
        <v>72</v>
      </c>
      <c r="F16" s="497" t="s">
        <v>20</v>
      </c>
      <c r="G16" s="507"/>
      <c r="H16" s="507"/>
      <c r="I16" s="507"/>
      <c r="J16" s="508"/>
      <c r="K16" s="51">
        <v>10639</v>
      </c>
      <c r="L16" s="51">
        <v>12199</v>
      </c>
      <c r="M16" s="51">
        <v>13945</v>
      </c>
      <c r="N16" s="51">
        <v>13600</v>
      </c>
      <c r="O16" s="51">
        <v>7223</v>
      </c>
      <c r="P16" s="51">
        <v>8192</v>
      </c>
      <c r="Q16" s="51">
        <v>9559</v>
      </c>
      <c r="R16" s="51">
        <v>12841</v>
      </c>
      <c r="S16" s="51">
        <v>13487</v>
      </c>
      <c r="T16" s="51">
        <v>13982</v>
      </c>
      <c r="U16" s="51">
        <v>15564</v>
      </c>
      <c r="V16" s="51">
        <v>15155</v>
      </c>
      <c r="W16" s="51">
        <v>15211</v>
      </c>
      <c r="X16" s="51">
        <v>15155</v>
      </c>
      <c r="Y16" s="51">
        <v>15155</v>
      </c>
      <c r="Z16" s="51">
        <v>15155</v>
      </c>
      <c r="AA16" s="51">
        <v>15155</v>
      </c>
      <c r="AB16" s="51">
        <v>15155</v>
      </c>
      <c r="AC16" s="51">
        <v>15155</v>
      </c>
      <c r="AD16" s="51">
        <v>15155</v>
      </c>
      <c r="AE16" s="51">
        <v>15155</v>
      </c>
      <c r="AF16" s="51"/>
    </row>
    <row r="17" spans="1:32" s="19" customFormat="1" ht="15.75" customHeight="1">
      <c r="A17" s="521"/>
      <c r="B17" s="512"/>
      <c r="C17" s="56"/>
      <c r="D17" s="57"/>
      <c r="E17" s="58"/>
      <c r="F17" s="59"/>
      <c r="G17" s="510" t="s">
        <v>73</v>
      </c>
      <c r="H17" s="473"/>
      <c r="I17" s="473"/>
      <c r="J17" s="474"/>
      <c r="K17" s="51"/>
      <c r="L17" s="51"/>
      <c r="M17" s="51"/>
      <c r="N17" s="51"/>
      <c r="O17" s="51"/>
      <c r="P17" s="51"/>
      <c r="Q17" s="51"/>
      <c r="R17" s="51"/>
      <c r="S17" s="51"/>
      <c r="T17" s="51"/>
      <c r="U17" s="51"/>
      <c r="V17" s="51"/>
      <c r="W17" s="51"/>
      <c r="X17" s="51"/>
      <c r="Y17" s="51"/>
      <c r="Z17" s="51"/>
      <c r="AA17" s="51"/>
      <c r="AB17" s="51"/>
      <c r="AC17" s="51"/>
      <c r="AD17" s="51"/>
      <c r="AE17" s="51"/>
      <c r="AF17" s="51"/>
    </row>
    <row r="18" spans="1:32" s="19" customFormat="1" ht="15.75" customHeight="1">
      <c r="A18" s="521"/>
      <c r="B18" s="512"/>
      <c r="C18" s="54"/>
      <c r="D18" s="26"/>
      <c r="E18" s="50" t="s">
        <v>74</v>
      </c>
      <c r="F18" s="507" t="s">
        <v>15</v>
      </c>
      <c r="G18" s="507"/>
      <c r="H18" s="473"/>
      <c r="I18" s="473"/>
      <c r="J18" s="474"/>
      <c r="K18" s="51">
        <v>22658</v>
      </c>
      <c r="L18" s="51">
        <v>21029</v>
      </c>
      <c r="M18" s="51">
        <v>14253</v>
      </c>
      <c r="N18" s="51">
        <v>18073</v>
      </c>
      <c r="O18" s="51">
        <v>17452</v>
      </c>
      <c r="P18" s="51">
        <v>22435</v>
      </c>
      <c r="Q18" s="51">
        <v>19194</v>
      </c>
      <c r="R18" s="51">
        <v>18053</v>
      </c>
      <c r="S18" s="51">
        <v>21133</v>
      </c>
      <c r="T18" s="51">
        <v>25773</v>
      </c>
      <c r="U18" s="51">
        <v>28554</v>
      </c>
      <c r="V18" s="51">
        <v>24840</v>
      </c>
      <c r="W18" s="51">
        <v>36857</v>
      </c>
      <c r="X18" s="51">
        <v>33121</v>
      </c>
      <c r="Y18" s="51">
        <v>33121</v>
      </c>
      <c r="Z18" s="51">
        <v>21121</v>
      </c>
      <c r="AA18" s="51">
        <v>21121</v>
      </c>
      <c r="AB18" s="51">
        <v>21121</v>
      </c>
      <c r="AC18" s="51">
        <v>21121</v>
      </c>
      <c r="AD18" s="51">
        <v>21121</v>
      </c>
      <c r="AE18" s="51">
        <v>21121</v>
      </c>
      <c r="AF18" s="51"/>
    </row>
    <row r="19" spans="1:32" s="19" customFormat="1" ht="15.75" customHeight="1">
      <c r="A19" s="521"/>
      <c r="B19" s="512"/>
      <c r="C19" s="47" t="s">
        <v>75</v>
      </c>
      <c r="D19" s="48"/>
      <c r="E19" s="507" t="s">
        <v>21</v>
      </c>
      <c r="F19" s="507"/>
      <c r="G19" s="507"/>
      <c r="H19" s="507"/>
      <c r="I19" s="507"/>
      <c r="J19" s="508"/>
      <c r="K19" s="46">
        <v>7714</v>
      </c>
      <c r="L19" s="46">
        <v>7247</v>
      </c>
      <c r="M19" s="46">
        <f>M20+M22</f>
        <v>6655</v>
      </c>
      <c r="N19" s="46">
        <f>N20+N22</f>
        <v>6077</v>
      </c>
      <c r="O19" s="46">
        <v>5093</v>
      </c>
      <c r="P19" s="46">
        <f t="shared" ref="P19:U19" si="14">P20+P22</f>
        <v>4683</v>
      </c>
      <c r="Q19" s="46">
        <f t="shared" si="14"/>
        <v>4303</v>
      </c>
      <c r="R19" s="46">
        <f t="shared" si="14"/>
        <v>3924</v>
      </c>
      <c r="S19" s="46">
        <f t="shared" si="14"/>
        <v>3552</v>
      </c>
      <c r="T19" s="46">
        <f t="shared" si="14"/>
        <v>3914</v>
      </c>
      <c r="U19" s="46">
        <f t="shared" si="14"/>
        <v>3511</v>
      </c>
      <c r="V19" s="46">
        <f t="shared" ref="V19:AE19" si="15">V20+V22</f>
        <v>3127</v>
      </c>
      <c r="W19" s="46">
        <v>2742</v>
      </c>
      <c r="X19" s="46">
        <f t="shared" si="15"/>
        <v>2344</v>
      </c>
      <c r="Y19" s="46">
        <f t="shared" si="15"/>
        <v>1961</v>
      </c>
      <c r="Z19" s="46">
        <f t="shared" si="15"/>
        <v>1665</v>
      </c>
      <c r="AA19" s="46">
        <f t="shared" si="15"/>
        <v>1416</v>
      </c>
      <c r="AB19" s="46">
        <f t="shared" si="15"/>
        <v>1165</v>
      </c>
      <c r="AC19" s="46">
        <f t="shared" si="15"/>
        <v>967</v>
      </c>
      <c r="AD19" s="46">
        <f t="shared" si="15"/>
        <v>792</v>
      </c>
      <c r="AE19" s="46">
        <f t="shared" si="15"/>
        <v>629</v>
      </c>
      <c r="AF19" s="46">
        <f t="shared" ref="AF19" si="16">AF20+AF22</f>
        <v>0</v>
      </c>
    </row>
    <row r="20" spans="1:32" s="19" customFormat="1" ht="15.75" customHeight="1">
      <c r="A20" s="521"/>
      <c r="B20" s="512"/>
      <c r="C20" s="52"/>
      <c r="D20" s="21"/>
      <c r="E20" s="53" t="s">
        <v>72</v>
      </c>
      <c r="F20" s="497" t="s">
        <v>22</v>
      </c>
      <c r="G20" s="507"/>
      <c r="H20" s="507"/>
      <c r="I20" s="507"/>
      <c r="J20" s="508"/>
      <c r="K20" s="51">
        <v>7714</v>
      </c>
      <c r="L20" s="51">
        <v>7247</v>
      </c>
      <c r="M20" s="51">
        <v>6655</v>
      </c>
      <c r="N20" s="51">
        <v>6077</v>
      </c>
      <c r="O20" s="51">
        <v>5093</v>
      </c>
      <c r="P20" s="51">
        <v>4683</v>
      </c>
      <c r="Q20" s="51">
        <v>4303</v>
      </c>
      <c r="R20" s="51">
        <v>3924</v>
      </c>
      <c r="S20" s="51">
        <v>3552</v>
      </c>
      <c r="T20" s="219">
        <v>3914</v>
      </c>
      <c r="U20" s="224">
        <v>3511</v>
      </c>
      <c r="V20" s="224">
        <v>3127</v>
      </c>
      <c r="W20" s="224">
        <v>2742</v>
      </c>
      <c r="X20" s="224">
        <v>2344</v>
      </c>
      <c r="Y20" s="224">
        <v>1961</v>
      </c>
      <c r="Z20" s="224">
        <v>1665</v>
      </c>
      <c r="AA20" s="224">
        <v>1416</v>
      </c>
      <c r="AB20" s="224">
        <v>1165</v>
      </c>
      <c r="AC20" s="224">
        <v>967</v>
      </c>
      <c r="AD20" s="224">
        <v>792</v>
      </c>
      <c r="AE20" s="224">
        <v>629</v>
      </c>
      <c r="AF20" s="51"/>
    </row>
    <row r="21" spans="1:32" s="19" customFormat="1" ht="15.75" customHeight="1">
      <c r="A21" s="521"/>
      <c r="B21" s="512"/>
      <c r="C21" s="60"/>
      <c r="D21" s="23"/>
      <c r="E21" s="61"/>
      <c r="F21" s="24"/>
      <c r="G21" s="510" t="s">
        <v>76</v>
      </c>
      <c r="H21" s="486"/>
      <c r="I21" s="486"/>
      <c r="J21" s="487"/>
      <c r="K21" s="51"/>
      <c r="L21" s="51"/>
      <c r="M21" s="51"/>
      <c r="N21" s="51"/>
      <c r="O21" s="51"/>
      <c r="P21" s="51"/>
      <c r="Q21" s="51"/>
      <c r="R21" s="51"/>
      <c r="S21" s="51"/>
      <c r="T21" s="51"/>
      <c r="U21" s="51"/>
      <c r="V21" s="51"/>
      <c r="W21" s="51"/>
      <c r="X21" s="51"/>
      <c r="Y21" s="51"/>
      <c r="Z21" s="51"/>
      <c r="AA21" s="51"/>
      <c r="AB21" s="51"/>
      <c r="AC21" s="51"/>
      <c r="AD21" s="51"/>
      <c r="AE21" s="51"/>
      <c r="AF21" s="51"/>
    </row>
    <row r="22" spans="1:32" s="19" customFormat="1" ht="15.75" customHeight="1">
      <c r="A22" s="521"/>
      <c r="B22" s="512"/>
      <c r="C22" s="54"/>
      <c r="D22" s="26"/>
      <c r="E22" s="50" t="s">
        <v>74</v>
      </c>
      <c r="F22" s="507" t="s">
        <v>15</v>
      </c>
      <c r="G22" s="507"/>
      <c r="H22" s="473"/>
      <c r="I22" s="473"/>
      <c r="J22" s="474"/>
      <c r="K22" s="51"/>
      <c r="L22" s="51"/>
      <c r="M22" s="51"/>
      <c r="N22" s="51"/>
      <c r="O22" s="51"/>
      <c r="P22" s="51"/>
      <c r="Q22" s="51"/>
      <c r="R22" s="51"/>
      <c r="S22" s="51"/>
      <c r="T22" s="51"/>
      <c r="U22" s="51"/>
      <c r="V22" s="51"/>
      <c r="W22" s="51"/>
      <c r="X22" s="51"/>
      <c r="Y22" s="51"/>
      <c r="Z22" s="51"/>
      <c r="AA22" s="51"/>
      <c r="AB22" s="51"/>
      <c r="AC22" s="51"/>
      <c r="AD22" s="51"/>
      <c r="AE22" s="51"/>
      <c r="AF22" s="51"/>
    </row>
    <row r="23" spans="1:32" s="19" customFormat="1" ht="15.75" customHeight="1">
      <c r="A23" s="522"/>
      <c r="B23" s="62"/>
      <c r="C23" s="63" t="s">
        <v>77</v>
      </c>
      <c r="D23" s="25"/>
      <c r="E23" s="507" t="s">
        <v>78</v>
      </c>
      <c r="F23" s="507"/>
      <c r="G23" s="17"/>
      <c r="H23" s="507" t="s">
        <v>79</v>
      </c>
      <c r="I23" s="507"/>
      <c r="J23" s="18" t="s">
        <v>80</v>
      </c>
      <c r="K23" s="46">
        <f>SUM(K4-K14)</f>
        <v>1186</v>
      </c>
      <c r="L23" s="46">
        <f t="shared" ref="L23:S23" si="17">L4-L14</f>
        <v>332</v>
      </c>
      <c r="M23" s="46">
        <f t="shared" si="17"/>
        <v>6430</v>
      </c>
      <c r="N23" s="46">
        <f t="shared" si="17"/>
        <v>-2040</v>
      </c>
      <c r="O23" s="46">
        <f t="shared" si="17"/>
        <v>7228</v>
      </c>
      <c r="P23" s="46">
        <f t="shared" si="17"/>
        <v>5180</v>
      </c>
      <c r="Q23" s="46">
        <f t="shared" si="17"/>
        <v>2302</v>
      </c>
      <c r="R23" s="46">
        <f t="shared" si="17"/>
        <v>2721</v>
      </c>
      <c r="S23" s="46">
        <f t="shared" si="17"/>
        <v>4640</v>
      </c>
      <c r="T23" s="46">
        <f>T4-T14</f>
        <v>-469</v>
      </c>
      <c r="U23" s="46">
        <f t="shared" ref="U23:V23" si="18">U4-U14</f>
        <v>-1583</v>
      </c>
      <c r="V23" s="46">
        <f t="shared" si="18"/>
        <v>-2380</v>
      </c>
      <c r="W23" s="46">
        <v>-27070</v>
      </c>
      <c r="X23" s="46">
        <f t="shared" ref="X23:AF23" si="19">X4-X14</f>
        <v>-23852.22</v>
      </c>
      <c r="Y23" s="46">
        <f t="shared" si="19"/>
        <v>-24202.035600000003</v>
      </c>
      <c r="Z23" s="46">
        <f t="shared" si="19"/>
        <v>-12570.654888000005</v>
      </c>
      <c r="AA23" s="46">
        <f t="shared" si="19"/>
        <v>-12944.281790240006</v>
      </c>
      <c r="AB23" s="46">
        <f t="shared" si="19"/>
        <v>-13306.116154435207</v>
      </c>
      <c r="AC23" s="46">
        <f t="shared" si="19"/>
        <v>-13683.353831346503</v>
      </c>
      <c r="AD23" s="46">
        <f t="shared" si="19"/>
        <v>-14062.186754719572</v>
      </c>
      <c r="AE23" s="46">
        <f t="shared" si="19"/>
        <v>-14442.803019625182</v>
      </c>
      <c r="AF23" s="46">
        <f t="shared" si="19"/>
        <v>0</v>
      </c>
    </row>
    <row r="24" spans="1:32" s="19" customFormat="1" ht="15.75" customHeight="1">
      <c r="A24" s="513" t="s">
        <v>81</v>
      </c>
      <c r="B24" s="512" t="s">
        <v>39</v>
      </c>
      <c r="C24" s="45">
        <v>1</v>
      </c>
      <c r="D24" s="64"/>
      <c r="E24" s="507" t="s">
        <v>39</v>
      </c>
      <c r="F24" s="473"/>
      <c r="G24" s="473"/>
      <c r="H24" s="473"/>
      <c r="I24" s="473"/>
      <c r="J24" s="27" t="s">
        <v>82</v>
      </c>
      <c r="K24" s="65">
        <v>110924</v>
      </c>
      <c r="L24" s="65">
        <v>36788</v>
      </c>
      <c r="M24" s="65">
        <f t="shared" ref="M24:U24" si="20">SUM(M25,M27:M33)</f>
        <v>37004</v>
      </c>
      <c r="N24" s="65">
        <f t="shared" si="20"/>
        <v>41882</v>
      </c>
      <c r="O24" s="65">
        <f t="shared" si="20"/>
        <v>16220</v>
      </c>
      <c r="P24" s="65">
        <f t="shared" si="20"/>
        <v>19427</v>
      </c>
      <c r="Q24" s="65">
        <f t="shared" si="20"/>
        <v>14309</v>
      </c>
      <c r="R24" s="65">
        <f t="shared" si="20"/>
        <v>16426</v>
      </c>
      <c r="S24" s="65">
        <f t="shared" si="20"/>
        <v>15914</v>
      </c>
      <c r="T24" s="65">
        <f t="shared" si="20"/>
        <v>18172</v>
      </c>
      <c r="U24" s="65">
        <f t="shared" si="20"/>
        <v>17920</v>
      </c>
      <c r="V24" s="65">
        <f>SUM(V25,V27)</f>
        <v>18662</v>
      </c>
      <c r="W24" s="65">
        <v>43739</v>
      </c>
      <c r="X24" s="65">
        <f t="shared" ref="X24:AE24" si="21">SUM(X25,X27,X31)</f>
        <v>41696</v>
      </c>
      <c r="Y24" s="65">
        <f t="shared" si="21"/>
        <v>40051</v>
      </c>
      <c r="Z24" s="65">
        <f t="shared" si="21"/>
        <v>27020</v>
      </c>
      <c r="AA24" s="65">
        <f t="shared" si="21"/>
        <v>27627</v>
      </c>
      <c r="AB24" s="65">
        <f t="shared" si="21"/>
        <v>26175</v>
      </c>
      <c r="AC24" s="65">
        <f t="shared" si="21"/>
        <v>24638</v>
      </c>
      <c r="AD24" s="65">
        <f t="shared" si="21"/>
        <v>24264</v>
      </c>
      <c r="AE24" s="65">
        <f t="shared" si="21"/>
        <v>24795</v>
      </c>
      <c r="AF24" s="65">
        <f t="shared" ref="AF24" si="22">SUM(AF25,AF27:AF33)</f>
        <v>0</v>
      </c>
    </row>
    <row r="25" spans="1:32" s="19" customFormat="1" ht="15.75" customHeight="1">
      <c r="A25" s="514"/>
      <c r="B25" s="512"/>
      <c r="C25" s="66" t="s">
        <v>71</v>
      </c>
      <c r="D25" s="67"/>
      <c r="E25" s="507" t="s">
        <v>83</v>
      </c>
      <c r="F25" s="473"/>
      <c r="G25" s="473"/>
      <c r="H25" s="473"/>
      <c r="I25" s="473"/>
      <c r="J25" s="474"/>
      <c r="K25" s="68"/>
      <c r="L25" s="68"/>
      <c r="M25" s="68"/>
      <c r="N25" s="68"/>
      <c r="O25" s="68"/>
      <c r="P25" s="68"/>
      <c r="Q25" s="68"/>
      <c r="R25" s="68"/>
      <c r="S25" s="68"/>
      <c r="T25" s="68"/>
      <c r="U25" s="68"/>
      <c r="V25" s="68"/>
      <c r="W25" s="239">
        <v>13541</v>
      </c>
      <c r="X25" s="217"/>
      <c r="Y25" s="217"/>
      <c r="Z25" s="217"/>
      <c r="AA25" s="217"/>
      <c r="AB25" s="217"/>
      <c r="AC25" s="217"/>
      <c r="AD25" s="217"/>
      <c r="AE25" s="217"/>
      <c r="AF25" s="217"/>
    </row>
    <row r="26" spans="1:32" s="19" customFormat="1" ht="15.75" customHeight="1">
      <c r="A26" s="514"/>
      <c r="B26" s="512"/>
      <c r="C26" s="69"/>
      <c r="D26" s="70"/>
      <c r="E26" s="510" t="s">
        <v>40</v>
      </c>
      <c r="F26" s="507"/>
      <c r="G26" s="507"/>
      <c r="H26" s="507"/>
      <c r="I26" s="507"/>
      <c r="J26" s="508"/>
      <c r="K26" s="68"/>
      <c r="L26" s="68"/>
      <c r="M26" s="68"/>
      <c r="N26" s="68"/>
      <c r="O26" s="68"/>
      <c r="P26" s="68"/>
      <c r="Q26" s="68"/>
      <c r="R26" s="68"/>
      <c r="S26" s="68"/>
      <c r="T26" s="68"/>
      <c r="U26" s="68"/>
      <c r="V26" s="68"/>
      <c r="W26" s="239"/>
      <c r="X26" s="217"/>
      <c r="Y26" s="217"/>
      <c r="Z26" s="217"/>
      <c r="AA26" s="217"/>
      <c r="AB26" s="217"/>
      <c r="AC26" s="217"/>
      <c r="AD26" s="217"/>
      <c r="AE26" s="217"/>
      <c r="AF26" s="217"/>
    </row>
    <row r="27" spans="1:32" s="19" customFormat="1" ht="15.75" customHeight="1">
      <c r="A27" s="514"/>
      <c r="B27" s="512"/>
      <c r="C27" s="66" t="s">
        <v>75</v>
      </c>
      <c r="D27" s="67"/>
      <c r="E27" s="507" t="s">
        <v>84</v>
      </c>
      <c r="F27" s="473"/>
      <c r="G27" s="473"/>
      <c r="H27" s="473"/>
      <c r="I27" s="473"/>
      <c r="J27" s="474"/>
      <c r="K27" s="68">
        <v>110915</v>
      </c>
      <c r="L27" s="68">
        <v>36783</v>
      </c>
      <c r="M27" s="68">
        <v>37002</v>
      </c>
      <c r="N27" s="68">
        <v>36234</v>
      </c>
      <c r="O27" s="68">
        <v>16219</v>
      </c>
      <c r="P27" s="68">
        <v>19426</v>
      </c>
      <c r="Q27" s="68">
        <v>14308</v>
      </c>
      <c r="R27" s="68">
        <v>16425</v>
      </c>
      <c r="S27" s="68">
        <v>15145</v>
      </c>
      <c r="T27" s="220">
        <v>18171</v>
      </c>
      <c r="U27" s="220">
        <v>16937</v>
      </c>
      <c r="V27" s="220">
        <v>18662</v>
      </c>
      <c r="W27" s="220">
        <v>28449</v>
      </c>
      <c r="X27" s="220">
        <v>41696</v>
      </c>
      <c r="Y27" s="220">
        <v>40051</v>
      </c>
      <c r="Z27" s="220">
        <v>27020</v>
      </c>
      <c r="AA27" s="220">
        <v>27627</v>
      </c>
      <c r="AB27" s="220">
        <v>26175</v>
      </c>
      <c r="AC27" s="220">
        <v>24638</v>
      </c>
      <c r="AD27" s="220">
        <v>24264</v>
      </c>
      <c r="AE27" s="220">
        <v>24795</v>
      </c>
      <c r="AF27" s="217"/>
    </row>
    <row r="28" spans="1:32" s="19" customFormat="1" ht="15.75" customHeight="1">
      <c r="A28" s="514"/>
      <c r="B28" s="512"/>
      <c r="C28" s="66"/>
      <c r="D28" s="67"/>
      <c r="E28" s="519" t="s">
        <v>287</v>
      </c>
      <c r="F28" s="519"/>
      <c r="G28" s="519"/>
      <c r="H28" s="519"/>
      <c r="I28" s="519"/>
      <c r="J28" s="520"/>
      <c r="K28" s="239"/>
      <c r="L28" s="239"/>
      <c r="M28" s="239"/>
      <c r="N28" s="239"/>
      <c r="O28" s="239"/>
      <c r="P28" s="239"/>
      <c r="Q28" s="239"/>
      <c r="R28" s="239"/>
      <c r="S28" s="239"/>
      <c r="T28" s="220"/>
      <c r="U28" s="220"/>
      <c r="V28" s="220">
        <v>9200</v>
      </c>
      <c r="W28" s="220">
        <v>9426</v>
      </c>
      <c r="X28" s="220">
        <v>9659</v>
      </c>
      <c r="Y28" s="220">
        <v>8308</v>
      </c>
      <c r="Z28" s="220">
        <v>7352</v>
      </c>
      <c r="AA28" s="220">
        <v>7484</v>
      </c>
      <c r="AB28" s="220">
        <v>6505</v>
      </c>
      <c r="AC28" s="220">
        <v>5473</v>
      </c>
      <c r="AD28" s="220">
        <v>5109</v>
      </c>
      <c r="AE28" s="220">
        <v>5196</v>
      </c>
      <c r="AF28" s="239"/>
    </row>
    <row r="29" spans="1:32" s="19" customFormat="1" ht="15.75" customHeight="1">
      <c r="A29" s="514"/>
      <c r="B29" s="512"/>
      <c r="C29" s="66" t="s">
        <v>1</v>
      </c>
      <c r="D29" s="67"/>
      <c r="E29" s="507" t="s">
        <v>85</v>
      </c>
      <c r="F29" s="473"/>
      <c r="G29" s="473"/>
      <c r="H29" s="473"/>
      <c r="I29" s="473"/>
      <c r="J29" s="474"/>
      <c r="K29" s="68"/>
      <c r="L29" s="68"/>
      <c r="M29" s="68"/>
      <c r="N29" s="68"/>
      <c r="O29" s="68"/>
      <c r="P29" s="68"/>
      <c r="Q29" s="68"/>
      <c r="R29" s="68"/>
      <c r="S29" s="68"/>
      <c r="T29" s="68"/>
      <c r="U29" s="68"/>
      <c r="V29" s="68"/>
      <c r="W29" s="239"/>
      <c r="X29" s="217"/>
      <c r="Y29" s="217"/>
      <c r="Z29" s="217"/>
      <c r="AA29" s="217"/>
      <c r="AB29" s="217"/>
      <c r="AC29" s="217"/>
      <c r="AD29" s="217"/>
      <c r="AE29" s="217"/>
      <c r="AF29" s="217"/>
    </row>
    <row r="30" spans="1:32" s="19" customFormat="1" ht="15.75" customHeight="1">
      <c r="A30" s="514"/>
      <c r="B30" s="512"/>
      <c r="C30" s="66" t="s">
        <v>2</v>
      </c>
      <c r="D30" s="67"/>
      <c r="E30" s="507" t="s">
        <v>42</v>
      </c>
      <c r="F30" s="473"/>
      <c r="G30" s="473"/>
      <c r="H30" s="473"/>
      <c r="I30" s="473"/>
      <c r="J30" s="474"/>
      <c r="K30" s="68"/>
      <c r="L30" s="68"/>
      <c r="M30" s="68"/>
      <c r="N30" s="68"/>
      <c r="O30" s="68"/>
      <c r="P30" s="68"/>
      <c r="Q30" s="68"/>
      <c r="R30" s="68"/>
      <c r="S30" s="68"/>
      <c r="T30" s="68"/>
      <c r="U30" s="68"/>
      <c r="V30" s="68"/>
      <c r="W30" s="239"/>
      <c r="X30" s="217"/>
      <c r="Y30" s="217"/>
      <c r="Z30" s="217"/>
      <c r="AA30" s="217"/>
      <c r="AB30" s="217"/>
      <c r="AC30" s="217"/>
      <c r="AD30" s="217"/>
      <c r="AE30" s="217"/>
      <c r="AF30" s="217"/>
    </row>
    <row r="31" spans="1:32" s="19" customFormat="1" ht="15.75" customHeight="1">
      <c r="A31" s="514"/>
      <c r="B31" s="512"/>
      <c r="C31" s="66" t="s">
        <v>86</v>
      </c>
      <c r="D31" s="67"/>
      <c r="E31" s="507" t="s">
        <v>41</v>
      </c>
      <c r="F31" s="473"/>
      <c r="G31" s="473"/>
      <c r="H31" s="473"/>
      <c r="I31" s="473"/>
      <c r="J31" s="474"/>
      <c r="K31" s="68"/>
      <c r="L31" s="68"/>
      <c r="M31" s="68"/>
      <c r="N31" s="68"/>
      <c r="O31" s="68"/>
      <c r="P31" s="68"/>
      <c r="Q31" s="68"/>
      <c r="R31" s="68"/>
      <c r="S31" s="68"/>
      <c r="T31" s="68"/>
      <c r="U31" s="68"/>
      <c r="V31" s="68"/>
      <c r="W31" s="239">
        <v>1749</v>
      </c>
      <c r="X31" s="217"/>
      <c r="Y31" s="217"/>
      <c r="Z31" s="217"/>
      <c r="AA31" s="217"/>
      <c r="AB31" s="217"/>
      <c r="AC31" s="217"/>
      <c r="AD31" s="217"/>
      <c r="AE31" s="217"/>
      <c r="AF31" s="217"/>
    </row>
    <row r="32" spans="1:32" s="19" customFormat="1" ht="15.75" customHeight="1">
      <c r="A32" s="514"/>
      <c r="B32" s="512"/>
      <c r="C32" s="66" t="s">
        <v>87</v>
      </c>
      <c r="D32" s="67"/>
      <c r="E32" s="507" t="s">
        <v>43</v>
      </c>
      <c r="F32" s="473"/>
      <c r="G32" s="473"/>
      <c r="H32" s="473"/>
      <c r="I32" s="473"/>
      <c r="J32" s="474"/>
      <c r="K32" s="68"/>
      <c r="L32" s="68"/>
      <c r="M32" s="68"/>
      <c r="N32" s="68"/>
      <c r="O32" s="68"/>
      <c r="P32" s="68"/>
      <c r="Q32" s="68"/>
      <c r="R32" s="68"/>
      <c r="S32" s="68"/>
      <c r="T32" s="68"/>
      <c r="U32" s="68"/>
      <c r="V32" s="68"/>
      <c r="W32" s="239"/>
      <c r="X32" s="217"/>
      <c r="Y32" s="217"/>
      <c r="Z32" s="217"/>
      <c r="AA32" s="217"/>
      <c r="AB32" s="217"/>
      <c r="AC32" s="217"/>
      <c r="AD32" s="217"/>
      <c r="AE32" s="217"/>
      <c r="AF32" s="217"/>
    </row>
    <row r="33" spans="1:32" s="19" customFormat="1" ht="15.75" customHeight="1">
      <c r="A33" s="514"/>
      <c r="B33" s="512"/>
      <c r="C33" s="66" t="s">
        <v>88</v>
      </c>
      <c r="D33" s="67"/>
      <c r="E33" s="507" t="s">
        <v>15</v>
      </c>
      <c r="F33" s="473"/>
      <c r="G33" s="473"/>
      <c r="H33" s="473"/>
      <c r="I33" s="473"/>
      <c r="J33" s="474"/>
      <c r="K33" s="68">
        <v>9</v>
      </c>
      <c r="L33" s="68">
        <v>5</v>
      </c>
      <c r="M33" s="68">
        <v>2</v>
      </c>
      <c r="N33" s="68">
        <v>5648</v>
      </c>
      <c r="O33" s="68">
        <v>1</v>
      </c>
      <c r="P33" s="68">
        <v>1</v>
      </c>
      <c r="Q33" s="68">
        <v>1</v>
      </c>
      <c r="R33" s="68">
        <v>1</v>
      </c>
      <c r="S33" s="68">
        <v>769</v>
      </c>
      <c r="T33" s="68">
        <v>1</v>
      </c>
      <c r="U33" s="68">
        <v>983</v>
      </c>
      <c r="V33" s="68"/>
      <c r="W33" s="239"/>
      <c r="X33" s="217"/>
      <c r="Y33" s="217"/>
      <c r="Z33" s="217"/>
      <c r="AA33" s="217"/>
      <c r="AB33" s="217"/>
      <c r="AC33" s="217"/>
      <c r="AD33" s="217"/>
      <c r="AE33" s="217"/>
      <c r="AF33" s="217"/>
    </row>
    <row r="34" spans="1:32" s="19" customFormat="1" ht="15.75" customHeight="1">
      <c r="A34" s="514"/>
      <c r="B34" s="512" t="s">
        <v>46</v>
      </c>
      <c r="C34" s="55" t="s">
        <v>89</v>
      </c>
      <c r="D34" s="64"/>
      <c r="E34" s="507" t="s">
        <v>46</v>
      </c>
      <c r="F34" s="473"/>
      <c r="G34" s="473"/>
      <c r="H34" s="473"/>
      <c r="I34" s="473"/>
      <c r="J34" s="27" t="s">
        <v>90</v>
      </c>
      <c r="K34" s="71">
        <v>38537</v>
      </c>
      <c r="L34" s="71">
        <f t="shared" ref="L34:S34" si="23">L35+L37+L38+L39+L40</f>
        <v>107387</v>
      </c>
      <c r="M34" s="71">
        <f t="shared" si="23"/>
        <v>38313</v>
      </c>
      <c r="N34" s="71">
        <f t="shared" si="23"/>
        <v>40252</v>
      </c>
      <c r="O34" s="71">
        <f t="shared" si="23"/>
        <v>22737</v>
      </c>
      <c r="P34" s="71">
        <f t="shared" si="23"/>
        <v>19309</v>
      </c>
      <c r="Q34" s="71">
        <f t="shared" si="23"/>
        <v>17855</v>
      </c>
      <c r="R34" s="71">
        <f t="shared" si="23"/>
        <v>16450</v>
      </c>
      <c r="S34" s="71">
        <f t="shared" si="23"/>
        <v>16783</v>
      </c>
      <c r="T34" s="71">
        <f>T35+T37+T38+T39+T40</f>
        <v>18160</v>
      </c>
      <c r="U34" s="71">
        <f t="shared" ref="U34:V34" si="24">U35+U37+U38+U39+U40</f>
        <v>16926</v>
      </c>
      <c r="V34" s="71">
        <f t="shared" si="24"/>
        <v>16282</v>
      </c>
      <c r="W34" s="71">
        <v>16669</v>
      </c>
      <c r="X34" s="71">
        <f t="shared" ref="X34:AF34" si="25">X35+X37+X38+X39+X40</f>
        <v>17065</v>
      </c>
      <c r="Y34" s="71">
        <f t="shared" si="25"/>
        <v>15086</v>
      </c>
      <c r="Z34" s="71">
        <f t="shared" si="25"/>
        <v>13701</v>
      </c>
      <c r="AA34" s="71">
        <f t="shared" si="25"/>
        <v>13950</v>
      </c>
      <c r="AB34" s="71">
        <f t="shared" si="25"/>
        <v>12151</v>
      </c>
      <c r="AC34" s="71">
        <f t="shared" si="25"/>
        <v>10251</v>
      </c>
      <c r="AD34" s="71">
        <f t="shared" si="25"/>
        <v>9512</v>
      </c>
      <c r="AE34" s="71">
        <f t="shared" si="25"/>
        <v>9676</v>
      </c>
      <c r="AF34" s="71">
        <f t="shared" si="25"/>
        <v>0</v>
      </c>
    </row>
    <row r="35" spans="1:32" s="19" customFormat="1" ht="15.75" customHeight="1">
      <c r="A35" s="514"/>
      <c r="B35" s="512"/>
      <c r="C35" s="66" t="s">
        <v>71</v>
      </c>
      <c r="D35" s="67"/>
      <c r="E35" s="497" t="s">
        <v>47</v>
      </c>
      <c r="F35" s="475"/>
      <c r="G35" s="473"/>
      <c r="H35" s="473"/>
      <c r="I35" s="473"/>
      <c r="J35" s="474"/>
      <c r="K35" s="68"/>
      <c r="L35" s="68">
        <v>68958</v>
      </c>
      <c r="M35" s="68"/>
      <c r="N35" s="68"/>
      <c r="O35" s="68"/>
      <c r="P35" s="68"/>
      <c r="Q35" s="68"/>
      <c r="R35" s="68"/>
      <c r="S35" s="68"/>
      <c r="T35" s="68"/>
      <c r="U35" s="68"/>
      <c r="V35" s="68"/>
      <c r="W35" s="239"/>
      <c r="X35" s="217"/>
      <c r="Y35" s="217"/>
      <c r="Z35" s="217"/>
      <c r="AA35" s="217"/>
      <c r="AB35" s="217"/>
      <c r="AC35" s="217"/>
      <c r="AD35" s="217"/>
      <c r="AE35" s="217"/>
      <c r="AF35" s="217"/>
    </row>
    <row r="36" spans="1:32" s="19" customFormat="1" ht="15.75" customHeight="1">
      <c r="A36" s="514"/>
      <c r="B36" s="512"/>
      <c r="C36" s="69"/>
      <c r="D36" s="72"/>
      <c r="E36" s="23"/>
      <c r="F36" s="24"/>
      <c r="G36" s="510" t="s">
        <v>48</v>
      </c>
      <c r="H36" s="486"/>
      <c r="I36" s="486"/>
      <c r="J36" s="487"/>
      <c r="K36" s="68"/>
      <c r="L36" s="68"/>
      <c r="M36" s="68"/>
      <c r="N36" s="68"/>
      <c r="O36" s="68"/>
      <c r="P36" s="68"/>
      <c r="Q36" s="68"/>
      <c r="R36" s="68"/>
      <c r="S36" s="68"/>
      <c r="T36" s="68"/>
      <c r="U36" s="68"/>
      <c r="V36" s="68"/>
      <c r="W36" s="239"/>
      <c r="X36" s="217"/>
      <c r="Y36" s="217"/>
      <c r="Z36" s="217"/>
      <c r="AA36" s="217"/>
      <c r="AB36" s="217"/>
      <c r="AC36" s="217"/>
      <c r="AD36" s="217"/>
      <c r="AE36" s="217"/>
      <c r="AF36" s="217"/>
    </row>
    <row r="37" spans="1:32" s="19" customFormat="1" ht="15.75" customHeight="1">
      <c r="A37" s="514"/>
      <c r="B37" s="512"/>
      <c r="C37" s="66" t="s">
        <v>271</v>
      </c>
      <c r="D37" s="67"/>
      <c r="E37" s="507" t="s">
        <v>91</v>
      </c>
      <c r="F37" s="473"/>
      <c r="G37" s="473"/>
      <c r="H37" s="473"/>
      <c r="I37" s="473"/>
      <c r="J37" s="27" t="s">
        <v>92</v>
      </c>
      <c r="K37" s="68">
        <v>38533</v>
      </c>
      <c r="L37" s="68">
        <v>38426</v>
      </c>
      <c r="M37" s="68">
        <v>38312</v>
      </c>
      <c r="N37" s="68">
        <v>40248</v>
      </c>
      <c r="O37" s="68">
        <v>22733</v>
      </c>
      <c r="P37" s="68">
        <v>19308</v>
      </c>
      <c r="Q37" s="68">
        <v>17854</v>
      </c>
      <c r="R37" s="68">
        <v>16448</v>
      </c>
      <c r="S37" s="68">
        <v>16782</v>
      </c>
      <c r="T37" s="220">
        <v>18155</v>
      </c>
      <c r="U37" s="220">
        <v>16921</v>
      </c>
      <c r="V37" s="220">
        <v>16282</v>
      </c>
      <c r="W37" s="220">
        <v>16669</v>
      </c>
      <c r="X37" s="220">
        <v>17065</v>
      </c>
      <c r="Y37" s="220">
        <v>15086</v>
      </c>
      <c r="Z37" s="220">
        <v>13701</v>
      </c>
      <c r="AA37" s="220">
        <v>13950</v>
      </c>
      <c r="AB37" s="220">
        <v>12151</v>
      </c>
      <c r="AC37" s="220">
        <v>10251</v>
      </c>
      <c r="AD37" s="220">
        <v>9512</v>
      </c>
      <c r="AE37" s="220">
        <v>9676</v>
      </c>
      <c r="AF37" s="217"/>
    </row>
    <row r="38" spans="1:32" s="19" customFormat="1" ht="15.75" customHeight="1">
      <c r="A38" s="514"/>
      <c r="B38" s="512"/>
      <c r="C38" s="66" t="s">
        <v>1</v>
      </c>
      <c r="D38" s="67"/>
      <c r="E38" s="507" t="s">
        <v>93</v>
      </c>
      <c r="F38" s="473"/>
      <c r="G38" s="473"/>
      <c r="H38" s="473"/>
      <c r="I38" s="473"/>
      <c r="J38" s="474"/>
      <c r="K38" s="68"/>
      <c r="L38" s="68"/>
      <c r="M38" s="68"/>
      <c r="N38" s="68"/>
      <c r="O38" s="68"/>
      <c r="P38" s="68"/>
      <c r="Q38" s="68"/>
      <c r="R38" s="68"/>
      <c r="S38" s="68"/>
      <c r="T38" s="68"/>
      <c r="U38" s="68"/>
      <c r="V38" s="68"/>
      <c r="W38" s="239"/>
      <c r="X38" s="217"/>
      <c r="Y38" s="217"/>
      <c r="Z38" s="217"/>
      <c r="AA38" s="217"/>
      <c r="AB38" s="217"/>
      <c r="AC38" s="217"/>
      <c r="AD38" s="217"/>
      <c r="AE38" s="217"/>
      <c r="AF38" s="217"/>
    </row>
    <row r="39" spans="1:32" s="19" customFormat="1" ht="15.75" customHeight="1">
      <c r="A39" s="514"/>
      <c r="B39" s="512"/>
      <c r="C39" s="66" t="s">
        <v>2</v>
      </c>
      <c r="D39" s="67"/>
      <c r="E39" s="507" t="s">
        <v>94</v>
      </c>
      <c r="F39" s="473"/>
      <c r="G39" s="473"/>
      <c r="H39" s="473"/>
      <c r="I39" s="473"/>
      <c r="J39" s="474"/>
      <c r="K39" s="68"/>
      <c r="L39" s="68"/>
      <c r="M39" s="68"/>
      <c r="N39" s="68"/>
      <c r="O39" s="68"/>
      <c r="P39" s="68"/>
      <c r="Q39" s="68"/>
      <c r="R39" s="68"/>
      <c r="S39" s="68"/>
      <c r="T39" s="68"/>
      <c r="U39" s="68"/>
      <c r="V39" s="68"/>
      <c r="W39" s="239"/>
      <c r="X39" s="217"/>
      <c r="Y39" s="217"/>
      <c r="Z39" s="217"/>
      <c r="AA39" s="217"/>
      <c r="AB39" s="217"/>
      <c r="AC39" s="217"/>
      <c r="AD39" s="217"/>
      <c r="AE39" s="217"/>
      <c r="AF39" s="217"/>
    </row>
    <row r="40" spans="1:32" s="19" customFormat="1" ht="15.75" customHeight="1">
      <c r="A40" s="514"/>
      <c r="B40" s="512"/>
      <c r="C40" s="66" t="s">
        <v>86</v>
      </c>
      <c r="D40" s="67"/>
      <c r="E40" s="507" t="s">
        <v>15</v>
      </c>
      <c r="F40" s="473"/>
      <c r="G40" s="473"/>
      <c r="H40" s="473"/>
      <c r="I40" s="473"/>
      <c r="J40" s="474"/>
      <c r="K40" s="68">
        <v>4</v>
      </c>
      <c r="L40" s="68">
        <v>3</v>
      </c>
      <c r="M40" s="68">
        <v>1</v>
      </c>
      <c r="N40" s="68">
        <v>4</v>
      </c>
      <c r="O40" s="68">
        <v>4</v>
      </c>
      <c r="P40" s="68">
        <v>1</v>
      </c>
      <c r="Q40" s="68">
        <v>1</v>
      </c>
      <c r="R40" s="68">
        <v>2</v>
      </c>
      <c r="S40" s="68">
        <v>1</v>
      </c>
      <c r="T40" s="68">
        <v>5</v>
      </c>
      <c r="U40" s="68">
        <v>5</v>
      </c>
      <c r="V40" s="68"/>
      <c r="W40" s="239"/>
      <c r="X40" s="217"/>
      <c r="Y40" s="217"/>
      <c r="Z40" s="217"/>
      <c r="AA40" s="217"/>
      <c r="AB40" s="217"/>
      <c r="AC40" s="217"/>
      <c r="AD40" s="217"/>
      <c r="AE40" s="217"/>
      <c r="AF40" s="217"/>
    </row>
    <row r="41" spans="1:32" s="19" customFormat="1" ht="15.75" customHeight="1">
      <c r="A41" s="515"/>
      <c r="B41" s="73"/>
      <c r="C41" s="63" t="s">
        <v>77</v>
      </c>
      <c r="D41" s="25"/>
      <c r="E41" s="507" t="s">
        <v>78</v>
      </c>
      <c r="F41" s="507"/>
      <c r="G41" s="17"/>
      <c r="H41" s="507" t="s">
        <v>95</v>
      </c>
      <c r="I41" s="507"/>
      <c r="J41" s="18" t="s">
        <v>96</v>
      </c>
      <c r="K41" s="46">
        <f>SUM(K24-K34)</f>
        <v>72387</v>
      </c>
      <c r="L41" s="46">
        <f t="shared" ref="L41:AE41" si="26">L24-L34</f>
        <v>-70599</v>
      </c>
      <c r="M41" s="46">
        <f t="shared" si="26"/>
        <v>-1309</v>
      </c>
      <c r="N41" s="46">
        <f t="shared" si="26"/>
        <v>1630</v>
      </c>
      <c r="O41" s="46">
        <f t="shared" si="26"/>
        <v>-6517</v>
      </c>
      <c r="P41" s="46">
        <f t="shared" si="26"/>
        <v>118</v>
      </c>
      <c r="Q41" s="46">
        <f t="shared" si="26"/>
        <v>-3546</v>
      </c>
      <c r="R41" s="46">
        <f t="shared" si="26"/>
        <v>-24</v>
      </c>
      <c r="S41" s="46">
        <f t="shared" si="26"/>
        <v>-869</v>
      </c>
      <c r="T41" s="46">
        <f t="shared" si="26"/>
        <v>12</v>
      </c>
      <c r="U41" s="46">
        <f t="shared" si="26"/>
        <v>994</v>
      </c>
      <c r="V41" s="46">
        <f t="shared" si="26"/>
        <v>2380</v>
      </c>
      <c r="W41" s="46">
        <v>27070</v>
      </c>
      <c r="X41" s="46">
        <f t="shared" si="26"/>
        <v>24631</v>
      </c>
      <c r="Y41" s="46">
        <f t="shared" si="26"/>
        <v>24965</v>
      </c>
      <c r="Z41" s="46">
        <f t="shared" si="26"/>
        <v>13319</v>
      </c>
      <c r="AA41" s="46">
        <f t="shared" si="26"/>
        <v>13677</v>
      </c>
      <c r="AB41" s="46">
        <f t="shared" si="26"/>
        <v>14024</v>
      </c>
      <c r="AC41" s="46">
        <f t="shared" si="26"/>
        <v>14387</v>
      </c>
      <c r="AD41" s="46">
        <f t="shared" si="26"/>
        <v>14752</v>
      </c>
      <c r="AE41" s="46">
        <f t="shared" si="26"/>
        <v>15119</v>
      </c>
      <c r="AF41" s="46">
        <f t="shared" ref="AF41" si="27">AF24-AF34</f>
        <v>0</v>
      </c>
    </row>
    <row r="42" spans="1:32" s="19" customFormat="1" ht="15.75" customHeight="1">
      <c r="A42" s="74"/>
      <c r="B42" s="75"/>
      <c r="C42" s="507" t="s">
        <v>97</v>
      </c>
      <c r="D42" s="507"/>
      <c r="E42" s="507"/>
      <c r="F42" s="507"/>
      <c r="G42" s="17"/>
      <c r="H42" s="507" t="s">
        <v>98</v>
      </c>
      <c r="I42" s="507"/>
      <c r="J42" s="18" t="s">
        <v>99</v>
      </c>
      <c r="K42" s="71">
        <f>SUM(K23+K41)</f>
        <v>73573</v>
      </c>
      <c r="L42" s="71">
        <f t="shared" ref="L42:AE42" si="28">L23+L41</f>
        <v>-70267</v>
      </c>
      <c r="M42" s="71">
        <f t="shared" si="28"/>
        <v>5121</v>
      </c>
      <c r="N42" s="71">
        <f t="shared" si="28"/>
        <v>-410</v>
      </c>
      <c r="O42" s="71">
        <f t="shared" si="28"/>
        <v>711</v>
      </c>
      <c r="P42" s="71">
        <f t="shared" si="28"/>
        <v>5298</v>
      </c>
      <c r="Q42" s="71">
        <f t="shared" si="28"/>
        <v>-1244</v>
      </c>
      <c r="R42" s="71">
        <f t="shared" si="28"/>
        <v>2697</v>
      </c>
      <c r="S42" s="71">
        <f t="shared" si="28"/>
        <v>3771</v>
      </c>
      <c r="T42" s="71">
        <f t="shared" si="28"/>
        <v>-457</v>
      </c>
      <c r="U42" s="71">
        <f t="shared" si="28"/>
        <v>-589</v>
      </c>
      <c r="V42" s="222">
        <f t="shared" si="28"/>
        <v>0</v>
      </c>
      <c r="W42" s="222">
        <v>0</v>
      </c>
      <c r="X42" s="222">
        <f t="shared" si="28"/>
        <v>778.77999999999884</v>
      </c>
      <c r="Y42" s="222">
        <f t="shared" si="28"/>
        <v>762.96439999999711</v>
      </c>
      <c r="Z42" s="222">
        <f t="shared" si="28"/>
        <v>748.34511199999542</v>
      </c>
      <c r="AA42" s="222">
        <f t="shared" si="28"/>
        <v>732.71820975999435</v>
      </c>
      <c r="AB42" s="222">
        <f t="shared" si="28"/>
        <v>717.88384556479286</v>
      </c>
      <c r="AC42" s="222">
        <f t="shared" si="28"/>
        <v>703.64616865349672</v>
      </c>
      <c r="AD42" s="222">
        <f t="shared" si="28"/>
        <v>689.81324528042751</v>
      </c>
      <c r="AE42" s="222">
        <f t="shared" si="28"/>
        <v>676.19698037481794</v>
      </c>
      <c r="AF42" s="71">
        <f t="shared" ref="AF42" si="29">AF23+AF41</f>
        <v>0</v>
      </c>
    </row>
    <row r="43" spans="1:32" s="19" customFormat="1" ht="15.75" customHeight="1">
      <c r="A43" s="74"/>
      <c r="B43" s="75"/>
      <c r="C43" s="507" t="s">
        <v>100</v>
      </c>
      <c r="D43" s="507"/>
      <c r="E43" s="507"/>
      <c r="F43" s="507"/>
      <c r="G43" s="17"/>
      <c r="H43" s="17"/>
      <c r="I43" s="17"/>
      <c r="J43" s="18" t="s">
        <v>101</v>
      </c>
      <c r="K43" s="68">
        <v>8</v>
      </c>
      <c r="L43" s="68">
        <v>4</v>
      </c>
      <c r="M43" s="68">
        <v>2</v>
      </c>
      <c r="N43" s="68">
        <v>1</v>
      </c>
      <c r="O43" s="68">
        <v>1</v>
      </c>
      <c r="P43" s="68">
        <v>1</v>
      </c>
      <c r="Q43" s="68">
        <v>1</v>
      </c>
      <c r="R43" s="68">
        <v>1</v>
      </c>
      <c r="S43" s="68"/>
      <c r="T43" s="68">
        <v>1</v>
      </c>
      <c r="U43" s="68">
        <v>1</v>
      </c>
      <c r="V43" s="68"/>
      <c r="W43" s="239"/>
      <c r="X43" s="217"/>
      <c r="Y43" s="217"/>
      <c r="Z43" s="217"/>
      <c r="AA43" s="217"/>
      <c r="AB43" s="217"/>
      <c r="AC43" s="217"/>
      <c r="AD43" s="217"/>
      <c r="AE43" s="217"/>
      <c r="AF43" s="217"/>
    </row>
    <row r="44" spans="1:32" s="19" customFormat="1" ht="15.75" customHeight="1">
      <c r="A44" s="74"/>
      <c r="B44" s="75"/>
      <c r="C44" s="507" t="s">
        <v>102</v>
      </c>
      <c r="D44" s="507"/>
      <c r="E44" s="507"/>
      <c r="F44" s="507"/>
      <c r="G44" s="17"/>
      <c r="H44" s="17"/>
      <c r="I44" s="17"/>
      <c r="J44" s="18" t="s">
        <v>103</v>
      </c>
      <c r="K44" s="68">
        <v>613</v>
      </c>
      <c r="L44" s="68">
        <v>71467</v>
      </c>
      <c r="M44" s="68">
        <v>595</v>
      </c>
      <c r="N44" s="68">
        <v>2836</v>
      </c>
      <c r="O44" s="68">
        <v>1203</v>
      </c>
      <c r="P44" s="68">
        <v>950</v>
      </c>
      <c r="Q44" s="68">
        <v>3078</v>
      </c>
      <c r="R44" s="68">
        <v>907</v>
      </c>
      <c r="S44" s="68">
        <v>1787</v>
      </c>
      <c r="T44" s="68">
        <v>2758</v>
      </c>
      <c r="U44" s="68">
        <v>1100</v>
      </c>
      <c r="V44" s="68"/>
      <c r="W44" s="239"/>
      <c r="X44" s="217"/>
      <c r="Y44" s="217"/>
      <c r="Z44" s="217"/>
      <c r="AA44" s="217"/>
      <c r="AB44" s="217"/>
      <c r="AC44" s="217"/>
      <c r="AD44" s="217"/>
      <c r="AE44" s="217"/>
      <c r="AF44" s="217"/>
    </row>
    <row r="45" spans="1:32" s="19" customFormat="1" ht="15.75" customHeight="1">
      <c r="A45" s="74"/>
      <c r="B45" s="75"/>
      <c r="C45" s="507" t="s">
        <v>104</v>
      </c>
      <c r="D45" s="507"/>
      <c r="E45" s="507"/>
      <c r="F45" s="507"/>
      <c r="G45" s="17"/>
      <c r="H45" s="17"/>
      <c r="I45" s="17"/>
      <c r="J45" s="18" t="s">
        <v>105</v>
      </c>
      <c r="K45" s="51"/>
      <c r="L45" s="51"/>
      <c r="M45" s="51"/>
      <c r="N45" s="51"/>
      <c r="O45" s="51"/>
      <c r="P45" s="51"/>
      <c r="Q45" s="51"/>
      <c r="R45" s="51"/>
      <c r="S45" s="51"/>
      <c r="T45" s="51"/>
      <c r="U45" s="51"/>
      <c r="V45" s="51"/>
      <c r="W45" s="51"/>
      <c r="X45" s="51"/>
      <c r="Y45" s="51"/>
      <c r="Z45" s="51"/>
      <c r="AA45" s="51"/>
      <c r="AB45" s="51"/>
      <c r="AC45" s="51"/>
      <c r="AD45" s="51"/>
      <c r="AE45" s="51"/>
      <c r="AF45" s="51"/>
    </row>
    <row r="46" spans="1:32" s="22" customFormat="1" ht="15.75" customHeight="1">
      <c r="A46" s="74"/>
      <c r="B46" s="75"/>
      <c r="C46" s="507" t="s">
        <v>106</v>
      </c>
      <c r="D46" s="473"/>
      <c r="E46" s="473"/>
      <c r="F46" s="473"/>
      <c r="G46" s="76"/>
      <c r="H46" s="507" t="s">
        <v>107</v>
      </c>
      <c r="I46" s="507"/>
      <c r="J46" s="18" t="s">
        <v>108</v>
      </c>
      <c r="K46" s="46">
        <f t="shared" ref="K46:S46" si="30">K42-K43+K44-K45</f>
        <v>74178</v>
      </c>
      <c r="L46" s="46">
        <f t="shared" si="30"/>
        <v>1196</v>
      </c>
      <c r="M46" s="46">
        <f t="shared" si="30"/>
        <v>5714</v>
      </c>
      <c r="N46" s="46">
        <f t="shared" si="30"/>
        <v>2425</v>
      </c>
      <c r="O46" s="46">
        <f t="shared" si="30"/>
        <v>1913</v>
      </c>
      <c r="P46" s="46">
        <f t="shared" si="30"/>
        <v>6247</v>
      </c>
      <c r="Q46" s="46">
        <f t="shared" si="30"/>
        <v>1833</v>
      </c>
      <c r="R46" s="46">
        <f t="shared" si="30"/>
        <v>3603</v>
      </c>
      <c r="S46" s="46">
        <f t="shared" si="30"/>
        <v>5558</v>
      </c>
      <c r="T46" s="46">
        <f>T42-T43+T44-T45</f>
        <v>2300</v>
      </c>
      <c r="U46" s="46">
        <f t="shared" ref="U46" si="31">U42-U43+U44-U45</f>
        <v>510</v>
      </c>
      <c r="V46" s="223">
        <f t="shared" ref="V46:AF46" si="32">V42-V43+V44-V45</f>
        <v>0</v>
      </c>
      <c r="W46" s="223">
        <v>0</v>
      </c>
      <c r="X46" s="223">
        <f t="shared" si="32"/>
        <v>778.77999999999884</v>
      </c>
      <c r="Y46" s="223">
        <f t="shared" si="32"/>
        <v>762.96439999999711</v>
      </c>
      <c r="Z46" s="223">
        <f t="shared" si="32"/>
        <v>748.34511199999542</v>
      </c>
      <c r="AA46" s="223">
        <f t="shared" si="32"/>
        <v>732.71820975999435</v>
      </c>
      <c r="AB46" s="223">
        <f t="shared" si="32"/>
        <v>717.88384556479286</v>
      </c>
      <c r="AC46" s="223">
        <f t="shared" si="32"/>
        <v>703.64616865349672</v>
      </c>
      <c r="AD46" s="223">
        <f t="shared" si="32"/>
        <v>689.81324528042751</v>
      </c>
      <c r="AE46" s="223">
        <f t="shared" si="32"/>
        <v>676.19698037481794</v>
      </c>
      <c r="AF46" s="46">
        <f t="shared" si="32"/>
        <v>0</v>
      </c>
    </row>
    <row r="47" spans="1:32" s="22" customFormat="1" ht="15.75" customHeight="1">
      <c r="A47" s="74"/>
      <c r="B47" s="75"/>
      <c r="C47" s="507" t="s">
        <v>109</v>
      </c>
      <c r="D47" s="473"/>
      <c r="E47" s="473"/>
      <c r="F47" s="473"/>
      <c r="G47" s="473"/>
      <c r="H47" s="473"/>
      <c r="I47" s="473"/>
      <c r="J47" s="18" t="s">
        <v>110</v>
      </c>
      <c r="K47" s="51">
        <v>69007</v>
      </c>
      <c r="L47" s="51"/>
      <c r="M47" s="51"/>
      <c r="N47" s="51"/>
      <c r="O47" s="51"/>
      <c r="P47" s="51"/>
      <c r="Q47" s="51"/>
      <c r="R47" s="51"/>
      <c r="S47" s="51"/>
      <c r="T47" s="51"/>
      <c r="U47" s="51"/>
      <c r="V47" s="51"/>
      <c r="W47" s="51"/>
      <c r="X47" s="51"/>
      <c r="Y47" s="51"/>
      <c r="Z47" s="51"/>
      <c r="AA47" s="51"/>
      <c r="AB47" s="51"/>
      <c r="AC47" s="51"/>
      <c r="AD47" s="51"/>
      <c r="AE47" s="51"/>
      <c r="AF47" s="51"/>
    </row>
    <row r="48" spans="1:32" s="22" customFormat="1" ht="15.75" customHeight="1">
      <c r="A48" s="509"/>
      <c r="B48" s="77"/>
      <c r="C48" s="497" t="s">
        <v>111</v>
      </c>
      <c r="D48" s="475"/>
      <c r="E48" s="475"/>
      <c r="F48" s="475"/>
      <c r="G48" s="510" t="s">
        <v>112</v>
      </c>
      <c r="H48" s="473"/>
      <c r="I48" s="473"/>
      <c r="J48" s="18" t="s">
        <v>113</v>
      </c>
      <c r="K48" s="51">
        <v>5171</v>
      </c>
      <c r="L48" s="51">
        <v>1196</v>
      </c>
      <c r="M48" s="51">
        <v>5714</v>
      </c>
      <c r="N48" s="51">
        <v>2425</v>
      </c>
      <c r="O48" s="51">
        <v>1913</v>
      </c>
      <c r="P48" s="51">
        <v>6247</v>
      </c>
      <c r="Q48" s="51">
        <v>1833</v>
      </c>
      <c r="R48" s="51">
        <v>3603</v>
      </c>
      <c r="S48" s="51">
        <v>5558</v>
      </c>
      <c r="T48" s="51">
        <v>2300</v>
      </c>
      <c r="U48" s="51">
        <v>510</v>
      </c>
      <c r="V48" s="51"/>
      <c r="W48" s="51"/>
      <c r="X48" s="51"/>
      <c r="Y48" s="51"/>
      <c r="Z48" s="51"/>
      <c r="AA48" s="51"/>
      <c r="AB48" s="51"/>
      <c r="AC48" s="51"/>
      <c r="AD48" s="51"/>
      <c r="AE48" s="51"/>
      <c r="AF48" s="51"/>
    </row>
    <row r="49" spans="1:32" s="22" customFormat="1" ht="15.75" customHeight="1">
      <c r="A49" s="496"/>
      <c r="B49" s="78"/>
      <c r="C49" s="511" t="s">
        <v>114</v>
      </c>
      <c r="D49" s="498"/>
      <c r="E49" s="498"/>
      <c r="F49" s="498"/>
      <c r="G49" s="510" t="s">
        <v>115</v>
      </c>
      <c r="H49" s="473"/>
      <c r="I49" s="473"/>
      <c r="J49" s="18" t="s">
        <v>116</v>
      </c>
      <c r="K49" s="51"/>
      <c r="L49" s="51"/>
      <c r="M49" s="51"/>
      <c r="N49" s="51"/>
      <c r="O49" s="51"/>
      <c r="P49" s="51"/>
      <c r="Q49" s="51"/>
      <c r="R49" s="51"/>
      <c r="S49" s="51"/>
      <c r="T49" s="51"/>
      <c r="U49" s="51"/>
      <c r="V49" s="51"/>
      <c r="W49" s="51"/>
      <c r="X49" s="51"/>
      <c r="Y49" s="51"/>
      <c r="Z49" s="51"/>
      <c r="AA49" s="51"/>
      <c r="AB49" s="51"/>
      <c r="AC49" s="51"/>
      <c r="AD49" s="51"/>
      <c r="AE49" s="51"/>
      <c r="AF49" s="51"/>
    </row>
    <row r="50" spans="1:32" s="19" customFormat="1" ht="14.1" customHeight="1">
      <c r="A50" s="488"/>
      <c r="B50" s="79"/>
      <c r="C50" s="503" t="s">
        <v>117</v>
      </c>
      <c r="D50" s="504"/>
      <c r="E50" s="504"/>
      <c r="F50" s="504"/>
      <c r="G50" s="80"/>
      <c r="H50" s="81" t="s">
        <v>116</v>
      </c>
      <c r="I50" s="505" t="s">
        <v>118</v>
      </c>
      <c r="J50" s="506" t="s">
        <v>119</v>
      </c>
      <c r="K50" s="464"/>
      <c r="L50" s="464"/>
      <c r="M50" s="464"/>
      <c r="N50" s="464"/>
      <c r="O50" s="464"/>
      <c r="P50" s="464"/>
      <c r="Q50" s="464"/>
      <c r="R50" s="464"/>
      <c r="S50" s="464"/>
      <c r="T50" s="464"/>
      <c r="U50" s="464"/>
      <c r="V50" s="464"/>
      <c r="W50" s="464"/>
      <c r="X50" s="464"/>
      <c r="Y50" s="464"/>
      <c r="Z50" s="464"/>
      <c r="AA50" s="464"/>
      <c r="AB50" s="464"/>
      <c r="AC50" s="464"/>
      <c r="AD50" s="464"/>
      <c r="AE50" s="464"/>
      <c r="AF50" s="464"/>
    </row>
    <row r="51" spans="1:32" s="19" customFormat="1" ht="14.1" customHeight="1">
      <c r="A51" s="496"/>
      <c r="B51" s="78"/>
      <c r="C51" s="498"/>
      <c r="D51" s="498"/>
      <c r="E51" s="498"/>
      <c r="F51" s="498"/>
      <c r="G51" s="82"/>
      <c r="H51" s="29" t="s">
        <v>120</v>
      </c>
      <c r="I51" s="500"/>
      <c r="J51" s="502"/>
      <c r="K51" s="465"/>
      <c r="L51" s="465"/>
      <c r="M51" s="465"/>
      <c r="N51" s="465"/>
      <c r="O51" s="465"/>
      <c r="P51" s="465"/>
      <c r="Q51" s="465"/>
      <c r="R51" s="465"/>
      <c r="S51" s="465"/>
      <c r="T51" s="465"/>
      <c r="U51" s="465"/>
      <c r="V51" s="465"/>
      <c r="W51" s="465"/>
      <c r="X51" s="465"/>
      <c r="Y51" s="465"/>
      <c r="Z51" s="465"/>
      <c r="AA51" s="465"/>
      <c r="AB51" s="465"/>
      <c r="AC51" s="465"/>
      <c r="AD51" s="465"/>
      <c r="AE51" s="465"/>
      <c r="AF51" s="465"/>
    </row>
    <row r="52" spans="1:32" s="19" customFormat="1" ht="14.1" customHeight="1">
      <c r="A52" s="488"/>
      <c r="B52" s="83"/>
      <c r="C52" s="497" t="s">
        <v>121</v>
      </c>
      <c r="D52" s="497"/>
      <c r="E52" s="497"/>
      <c r="F52" s="497"/>
      <c r="G52" s="84"/>
      <c r="H52" s="28" t="s">
        <v>122</v>
      </c>
      <c r="I52" s="499" t="s">
        <v>118</v>
      </c>
      <c r="J52" s="501" t="s">
        <v>119</v>
      </c>
      <c r="K52" s="464"/>
      <c r="L52" s="464"/>
      <c r="M52" s="464"/>
      <c r="N52" s="464"/>
      <c r="O52" s="464"/>
      <c r="P52" s="464"/>
      <c r="Q52" s="464"/>
      <c r="R52" s="464"/>
      <c r="S52" s="464"/>
      <c r="T52" s="464"/>
      <c r="U52" s="464"/>
      <c r="V52" s="464"/>
      <c r="W52" s="464"/>
      <c r="X52" s="464"/>
      <c r="Y52" s="464"/>
      <c r="Z52" s="464"/>
      <c r="AA52" s="464"/>
      <c r="AB52" s="464"/>
      <c r="AC52" s="464"/>
      <c r="AD52" s="464"/>
      <c r="AE52" s="464"/>
      <c r="AF52" s="464"/>
    </row>
    <row r="53" spans="1:32" s="19" customFormat="1" ht="14.1" customHeight="1">
      <c r="A53" s="496"/>
      <c r="B53" s="78"/>
      <c r="C53" s="498"/>
      <c r="D53" s="498"/>
      <c r="E53" s="498"/>
      <c r="F53" s="498"/>
      <c r="G53" s="82"/>
      <c r="H53" s="29" t="s">
        <v>123</v>
      </c>
      <c r="I53" s="500"/>
      <c r="J53" s="502"/>
      <c r="K53" s="465"/>
      <c r="L53" s="465"/>
      <c r="M53" s="465"/>
      <c r="N53" s="465"/>
      <c r="O53" s="465"/>
      <c r="P53" s="465"/>
      <c r="Q53" s="465"/>
      <c r="R53" s="465"/>
      <c r="S53" s="465"/>
      <c r="T53" s="465"/>
      <c r="U53" s="465"/>
      <c r="V53" s="465"/>
      <c r="W53" s="465"/>
      <c r="X53" s="465"/>
      <c r="Y53" s="465"/>
      <c r="Z53" s="465"/>
      <c r="AA53" s="465"/>
      <c r="AB53" s="465"/>
      <c r="AC53" s="465"/>
      <c r="AD53" s="465"/>
      <c r="AE53" s="465"/>
      <c r="AF53" s="465"/>
    </row>
    <row r="54" spans="1:32" ht="14.1" customHeight="1">
      <c r="A54" s="488"/>
      <c r="B54" s="490"/>
      <c r="C54" s="492" t="s">
        <v>124</v>
      </c>
      <c r="D54" s="493"/>
      <c r="E54" s="493"/>
      <c r="F54" s="493"/>
      <c r="G54" s="493"/>
      <c r="H54" s="493"/>
      <c r="I54" s="493"/>
      <c r="J54" s="494" t="s">
        <v>125</v>
      </c>
      <c r="K54" s="466"/>
      <c r="L54" s="466"/>
      <c r="M54" s="466"/>
      <c r="N54" s="466"/>
      <c r="O54" s="466"/>
      <c r="P54" s="466"/>
      <c r="Q54" s="466"/>
      <c r="R54" s="466"/>
      <c r="S54" s="466"/>
      <c r="T54" s="466"/>
      <c r="U54" s="466"/>
      <c r="V54" s="466"/>
      <c r="W54" s="466"/>
      <c r="X54" s="466"/>
      <c r="Y54" s="466"/>
      <c r="Z54" s="466"/>
      <c r="AA54" s="466"/>
      <c r="AB54" s="466"/>
      <c r="AC54" s="466"/>
      <c r="AD54" s="466"/>
      <c r="AE54" s="466"/>
      <c r="AF54" s="466"/>
    </row>
    <row r="55" spans="1:32" ht="14.1" customHeight="1">
      <c r="A55" s="489"/>
      <c r="B55" s="491"/>
      <c r="C55" s="483"/>
      <c r="D55" s="483"/>
      <c r="E55" s="483"/>
      <c r="F55" s="483"/>
      <c r="G55" s="483"/>
      <c r="H55" s="483"/>
      <c r="I55" s="483"/>
      <c r="J55" s="495"/>
      <c r="K55" s="467"/>
      <c r="L55" s="467"/>
      <c r="M55" s="467"/>
      <c r="N55" s="467"/>
      <c r="O55" s="467"/>
      <c r="P55" s="467"/>
      <c r="Q55" s="467"/>
      <c r="R55" s="467"/>
      <c r="S55" s="467"/>
      <c r="T55" s="467"/>
      <c r="U55" s="467"/>
      <c r="V55" s="467"/>
      <c r="W55" s="467"/>
      <c r="X55" s="467"/>
      <c r="Y55" s="467"/>
      <c r="Z55" s="467"/>
      <c r="AA55" s="467"/>
      <c r="AB55" s="467"/>
      <c r="AC55" s="467"/>
      <c r="AD55" s="467"/>
      <c r="AE55" s="467"/>
      <c r="AF55" s="467"/>
    </row>
    <row r="56" spans="1:32" ht="15.75" customHeight="1">
      <c r="A56" s="85"/>
      <c r="B56" s="86"/>
      <c r="C56" s="483" t="s">
        <v>126</v>
      </c>
      <c r="D56" s="478"/>
      <c r="E56" s="478"/>
      <c r="F56" s="478"/>
      <c r="G56" s="478"/>
      <c r="H56" s="478"/>
      <c r="I56" s="478"/>
      <c r="J56" s="30" t="s">
        <v>127</v>
      </c>
      <c r="K56" s="87">
        <f t="shared" ref="K56:AE56" si="33">K5-K9</f>
        <v>30188</v>
      </c>
      <c r="L56" s="87">
        <f t="shared" si="33"/>
        <v>29499</v>
      </c>
      <c r="M56" s="87">
        <f t="shared" si="33"/>
        <v>27728</v>
      </c>
      <c r="N56" s="87">
        <f t="shared" si="33"/>
        <v>29965</v>
      </c>
      <c r="O56" s="87">
        <f t="shared" si="33"/>
        <v>33155</v>
      </c>
      <c r="P56" s="87">
        <f t="shared" si="33"/>
        <v>35752</v>
      </c>
      <c r="Q56" s="87">
        <f t="shared" si="33"/>
        <v>32656</v>
      </c>
      <c r="R56" s="87">
        <f t="shared" si="33"/>
        <v>32924</v>
      </c>
      <c r="S56" s="87">
        <f t="shared" si="33"/>
        <v>34309</v>
      </c>
      <c r="T56" s="87">
        <f t="shared" si="33"/>
        <v>30911</v>
      </c>
      <c r="U56" s="87">
        <f t="shared" si="33"/>
        <v>26832</v>
      </c>
      <c r="V56" s="87">
        <f t="shared" si="33"/>
        <v>26038</v>
      </c>
      <c r="W56" s="87">
        <v>26011</v>
      </c>
      <c r="X56" s="87">
        <f t="shared" si="33"/>
        <v>25500.78</v>
      </c>
      <c r="Y56" s="87">
        <f t="shared" si="33"/>
        <v>24990.964399999997</v>
      </c>
      <c r="Z56" s="87">
        <f t="shared" si="33"/>
        <v>24491.345111999995</v>
      </c>
      <c r="AA56" s="87">
        <f t="shared" si="33"/>
        <v>24001.718209759994</v>
      </c>
      <c r="AB56" s="87">
        <f t="shared" si="33"/>
        <v>23521.883845564793</v>
      </c>
      <c r="AC56" s="87">
        <f t="shared" si="33"/>
        <v>23051.646168653497</v>
      </c>
      <c r="AD56" s="87">
        <f t="shared" si="33"/>
        <v>22590.813245280428</v>
      </c>
      <c r="AE56" s="87">
        <f t="shared" si="33"/>
        <v>22139.196980374818</v>
      </c>
      <c r="AF56" s="87">
        <f t="shared" ref="AF56" si="34">AF5-AF9</f>
        <v>0</v>
      </c>
    </row>
    <row r="57" spans="1:32" ht="27.75" customHeight="1">
      <c r="A57" s="88"/>
      <c r="B57" s="89"/>
      <c r="C57" s="481" t="s">
        <v>128</v>
      </c>
      <c r="D57" s="478"/>
      <c r="E57" s="478"/>
      <c r="F57" s="478"/>
      <c r="G57" s="478"/>
      <c r="H57" s="484" t="s">
        <v>129</v>
      </c>
      <c r="I57" s="486"/>
      <c r="J57" s="487"/>
      <c r="K57" s="90"/>
      <c r="L57" s="90"/>
      <c r="M57" s="90"/>
      <c r="N57" s="90"/>
      <c r="O57" s="90"/>
      <c r="P57" s="90"/>
      <c r="Q57" s="90"/>
      <c r="R57" s="90"/>
      <c r="S57" s="90"/>
      <c r="T57" s="90"/>
      <c r="U57" s="90"/>
      <c r="V57" s="90"/>
      <c r="W57" s="90"/>
      <c r="X57" s="90"/>
      <c r="Y57" s="90"/>
      <c r="Z57" s="90"/>
      <c r="AA57" s="90"/>
      <c r="AB57" s="90"/>
      <c r="AC57" s="90"/>
      <c r="AD57" s="90"/>
      <c r="AE57" s="90"/>
      <c r="AF57" s="90"/>
    </row>
    <row r="58" spans="1:32" ht="27.75" customHeight="1">
      <c r="A58" s="91"/>
      <c r="B58" s="92"/>
      <c r="C58" s="480" t="s">
        <v>130</v>
      </c>
      <c r="D58" s="481"/>
      <c r="E58" s="481"/>
      <c r="F58" s="481"/>
      <c r="G58" s="481"/>
      <c r="H58" s="481"/>
      <c r="I58" s="93"/>
      <c r="J58" s="94" t="s">
        <v>131</v>
      </c>
      <c r="K58" s="95"/>
      <c r="L58" s="95"/>
      <c r="M58" s="95"/>
      <c r="N58" s="95"/>
      <c r="O58" s="95"/>
      <c r="P58" s="95"/>
      <c r="Q58" s="95"/>
      <c r="R58" s="95"/>
      <c r="S58" s="95"/>
      <c r="T58" s="95"/>
      <c r="U58" s="95"/>
      <c r="V58" s="90"/>
      <c r="W58" s="90"/>
      <c r="X58" s="90"/>
      <c r="Y58" s="90"/>
      <c r="Z58" s="90"/>
      <c r="AA58" s="90"/>
      <c r="AB58" s="90"/>
      <c r="AC58" s="90"/>
      <c r="AD58" s="90"/>
      <c r="AE58" s="90"/>
      <c r="AF58" s="90"/>
    </row>
    <row r="59" spans="1:32" ht="27.75" customHeight="1">
      <c r="A59" s="96"/>
      <c r="B59" s="97"/>
      <c r="C59" s="481" t="s">
        <v>132</v>
      </c>
      <c r="D59" s="478"/>
      <c r="E59" s="478"/>
      <c r="F59" s="478"/>
      <c r="G59" s="478"/>
      <c r="H59" s="478"/>
      <c r="I59" s="98"/>
      <c r="J59" s="99" t="s">
        <v>133</v>
      </c>
      <c r="K59" s="90"/>
      <c r="L59" s="90"/>
      <c r="M59" s="90"/>
      <c r="N59" s="90"/>
      <c r="O59" s="90"/>
      <c r="P59" s="90"/>
      <c r="Q59" s="90"/>
      <c r="R59" s="90"/>
      <c r="S59" s="90"/>
      <c r="T59" s="90"/>
      <c r="U59" s="90"/>
      <c r="V59" s="90"/>
      <c r="W59" s="90"/>
      <c r="X59" s="90"/>
      <c r="Y59" s="90"/>
      <c r="Z59" s="90"/>
      <c r="AA59" s="90"/>
      <c r="AB59" s="90"/>
      <c r="AC59" s="90"/>
      <c r="AD59" s="90"/>
      <c r="AE59" s="90"/>
      <c r="AF59" s="90"/>
    </row>
    <row r="60" spans="1:32" ht="27.75" customHeight="1">
      <c r="A60" s="100"/>
      <c r="B60" s="101"/>
      <c r="C60" s="482" t="s">
        <v>134</v>
      </c>
      <c r="D60" s="483"/>
      <c r="E60" s="483"/>
      <c r="F60" s="483"/>
      <c r="G60" s="483"/>
      <c r="H60" s="483"/>
      <c r="I60" s="102"/>
      <c r="J60" s="103" t="s">
        <v>135</v>
      </c>
      <c r="K60" s="104"/>
      <c r="L60" s="104"/>
      <c r="M60" s="104"/>
      <c r="N60" s="104"/>
      <c r="O60" s="104"/>
      <c r="P60" s="104"/>
      <c r="Q60" s="104"/>
      <c r="R60" s="104"/>
      <c r="S60" s="104"/>
      <c r="T60" s="104"/>
      <c r="U60" s="104"/>
      <c r="V60" s="90"/>
      <c r="W60" s="90"/>
      <c r="X60" s="90"/>
      <c r="Y60" s="90"/>
      <c r="Z60" s="90"/>
      <c r="AA60" s="90"/>
      <c r="AB60" s="90"/>
      <c r="AC60" s="90"/>
      <c r="AD60" s="90"/>
      <c r="AE60" s="90"/>
      <c r="AF60" s="90"/>
    </row>
    <row r="61" spans="1:32" ht="27.75" customHeight="1">
      <c r="A61" s="96"/>
      <c r="B61" s="97"/>
      <c r="C61" s="481" t="s">
        <v>136</v>
      </c>
      <c r="D61" s="478"/>
      <c r="E61" s="478"/>
      <c r="F61" s="478"/>
      <c r="G61" s="478"/>
      <c r="H61" s="484" t="s">
        <v>137</v>
      </c>
      <c r="I61" s="484"/>
      <c r="J61" s="485"/>
      <c r="K61" s="90"/>
      <c r="L61" s="90"/>
      <c r="M61" s="90"/>
      <c r="N61" s="90"/>
      <c r="O61" s="90"/>
      <c r="P61" s="90"/>
      <c r="Q61" s="90"/>
      <c r="R61" s="90"/>
      <c r="S61" s="90"/>
      <c r="T61" s="90"/>
      <c r="U61" s="90"/>
      <c r="V61" s="90"/>
      <c r="W61" s="90"/>
      <c r="X61" s="90"/>
      <c r="Y61" s="90"/>
      <c r="Z61" s="90"/>
      <c r="AA61" s="90"/>
      <c r="AB61" s="90"/>
      <c r="AC61" s="90"/>
      <c r="AD61" s="90"/>
      <c r="AE61" s="90"/>
      <c r="AF61" s="90"/>
    </row>
    <row r="62" spans="1:32" ht="15.75" customHeight="1">
      <c r="A62" s="85"/>
      <c r="B62" s="86"/>
      <c r="C62" s="477" t="s">
        <v>49</v>
      </c>
      <c r="D62" s="478"/>
      <c r="E62" s="478"/>
      <c r="F62" s="478"/>
      <c r="G62" s="478"/>
      <c r="H62" s="478"/>
      <c r="I62" s="97"/>
      <c r="J62" s="99" t="s">
        <v>138</v>
      </c>
      <c r="K62" s="90"/>
      <c r="L62" s="90"/>
      <c r="M62" s="90"/>
      <c r="N62" s="90"/>
      <c r="O62" s="90"/>
      <c r="P62" s="90"/>
      <c r="Q62" s="90"/>
      <c r="R62" s="90"/>
      <c r="S62" s="90"/>
      <c r="T62" s="90"/>
      <c r="U62" s="90"/>
      <c r="V62" s="90"/>
      <c r="W62" s="90"/>
      <c r="X62" s="90"/>
      <c r="Y62" s="90"/>
      <c r="Z62" s="90"/>
      <c r="AA62" s="90"/>
      <c r="AB62" s="90"/>
      <c r="AC62" s="90"/>
      <c r="AD62" s="90"/>
      <c r="AE62" s="90"/>
      <c r="AF62" s="90"/>
    </row>
    <row r="63" spans="1:32" ht="15.75" customHeight="1">
      <c r="A63" s="74"/>
      <c r="B63" s="75"/>
      <c r="C63" s="477" t="s">
        <v>139</v>
      </c>
      <c r="D63" s="478"/>
      <c r="E63" s="478"/>
      <c r="F63" s="478"/>
      <c r="G63" s="478"/>
      <c r="H63" s="478"/>
      <c r="I63" s="97"/>
      <c r="J63" s="99" t="s">
        <v>140</v>
      </c>
      <c r="K63" s="90"/>
      <c r="L63" s="90"/>
      <c r="M63" s="90"/>
      <c r="N63" s="90"/>
      <c r="O63" s="90"/>
      <c r="P63" s="90"/>
      <c r="Q63" s="90"/>
      <c r="R63" s="90"/>
      <c r="S63" s="90"/>
      <c r="T63" s="90"/>
      <c r="U63" s="90"/>
      <c r="V63" s="90"/>
      <c r="W63" s="90"/>
      <c r="X63" s="90"/>
      <c r="Y63" s="90"/>
      <c r="Z63" s="90"/>
      <c r="AA63" s="90"/>
      <c r="AB63" s="90"/>
      <c r="AC63" s="90"/>
      <c r="AD63" s="90"/>
      <c r="AE63" s="90"/>
      <c r="AF63" s="90"/>
    </row>
    <row r="64" spans="1:32" ht="15.75" customHeight="1">
      <c r="A64" s="5" t="s">
        <v>50</v>
      </c>
      <c r="B64" s="5"/>
      <c r="D64" s="31"/>
      <c r="I64" s="6"/>
      <c r="J64" s="5"/>
      <c r="V64" s="6" t="s">
        <v>37</v>
      </c>
      <c r="W64" s="6"/>
      <c r="X64" s="6"/>
      <c r="Y64" s="6"/>
      <c r="Z64" s="6"/>
      <c r="AA64" s="6"/>
      <c r="AB64" s="6"/>
      <c r="AC64" s="6"/>
      <c r="AD64" s="6"/>
      <c r="AE64" s="6"/>
      <c r="AF64" s="6"/>
    </row>
    <row r="65" spans="1:32" ht="15.75" customHeight="1">
      <c r="A65" s="7"/>
      <c r="B65" s="8"/>
      <c r="C65" s="8"/>
      <c r="D65" s="32"/>
      <c r="E65" s="8"/>
      <c r="F65" s="8"/>
      <c r="G65" s="8"/>
      <c r="H65" s="9" t="s">
        <v>38</v>
      </c>
      <c r="I65" s="9"/>
      <c r="J65" s="105"/>
      <c r="K65" s="11" t="s">
        <v>4</v>
      </c>
      <c r="L65" s="11" t="s">
        <v>5</v>
      </c>
      <c r="M65" s="462" t="s">
        <v>6</v>
      </c>
      <c r="N65" s="462"/>
      <c r="O65" s="462"/>
      <c r="P65" s="462"/>
      <c r="Q65" s="462"/>
      <c r="R65" s="462"/>
      <c r="S65" s="462"/>
      <c r="T65" s="462"/>
      <c r="U65" s="462"/>
      <c r="V65" s="462"/>
      <c r="W65" s="462"/>
      <c r="X65" s="462"/>
      <c r="Y65" s="462"/>
      <c r="Z65" s="462"/>
      <c r="AA65" s="462"/>
      <c r="AB65" s="462"/>
      <c r="AC65" s="462"/>
      <c r="AD65" s="462"/>
      <c r="AE65" s="462"/>
      <c r="AF65" s="462"/>
    </row>
    <row r="66" spans="1:32" ht="30" customHeight="1">
      <c r="A66" s="13"/>
      <c r="B66" s="14"/>
      <c r="C66" s="14" t="s">
        <v>57</v>
      </c>
      <c r="D66" s="14"/>
      <c r="E66" s="14" t="s">
        <v>58</v>
      </c>
      <c r="F66" s="14"/>
      <c r="G66" s="14"/>
      <c r="H66" s="14"/>
      <c r="I66" s="106"/>
      <c r="J66" s="39"/>
      <c r="K66" s="16" t="s">
        <v>7</v>
      </c>
      <c r="L66" s="16" t="s">
        <v>8</v>
      </c>
      <c r="M66" s="479"/>
      <c r="N66" s="463"/>
      <c r="O66" s="463"/>
      <c r="P66" s="463"/>
      <c r="Q66" s="463"/>
      <c r="R66" s="463"/>
      <c r="S66" s="463"/>
      <c r="T66" s="463"/>
      <c r="U66" s="463"/>
      <c r="V66" s="463"/>
      <c r="W66" s="463"/>
      <c r="X66" s="463"/>
      <c r="Y66" s="463"/>
      <c r="Z66" s="463"/>
      <c r="AA66" s="463"/>
      <c r="AB66" s="463"/>
      <c r="AC66" s="463"/>
      <c r="AD66" s="463"/>
      <c r="AE66" s="463"/>
      <c r="AF66" s="463"/>
    </row>
    <row r="67" spans="1:32" ht="15.75" customHeight="1">
      <c r="A67" s="107"/>
      <c r="B67" s="93"/>
      <c r="C67" s="475" t="s">
        <v>51</v>
      </c>
      <c r="D67" s="475"/>
      <c r="E67" s="475"/>
      <c r="F67" s="475"/>
      <c r="G67" s="33"/>
      <c r="H67" s="33"/>
      <c r="I67" s="98"/>
      <c r="J67" s="108"/>
      <c r="K67" s="109">
        <f>K68+K69</f>
        <v>10261</v>
      </c>
      <c r="L67" s="109">
        <f t="shared" ref="L67:V67" si="35">L68+L69</f>
        <v>11279</v>
      </c>
      <c r="M67" s="109">
        <f t="shared" si="35"/>
        <v>11016</v>
      </c>
      <c r="N67" s="109">
        <f t="shared" si="35"/>
        <v>5744</v>
      </c>
      <c r="O67" s="109">
        <f t="shared" si="35"/>
        <v>3840</v>
      </c>
      <c r="P67" s="109">
        <f t="shared" si="35"/>
        <v>4711</v>
      </c>
      <c r="Q67" s="109">
        <f t="shared" si="35"/>
        <v>2700</v>
      </c>
      <c r="R67" s="109">
        <f t="shared" si="35"/>
        <v>4615</v>
      </c>
      <c r="S67" s="109">
        <f t="shared" si="35"/>
        <v>8503</v>
      </c>
      <c r="T67" s="109">
        <f>T68+T69</f>
        <v>16404</v>
      </c>
      <c r="U67" s="109">
        <f t="shared" si="35"/>
        <v>19214</v>
      </c>
      <c r="V67" s="109">
        <f t="shared" si="35"/>
        <v>14704</v>
      </c>
      <c r="W67" s="109">
        <v>1500</v>
      </c>
      <c r="X67" s="109">
        <f t="shared" ref="X67:AF67" si="36">X68+X69</f>
        <v>1267</v>
      </c>
      <c r="Y67" s="109">
        <f t="shared" si="36"/>
        <v>1044</v>
      </c>
      <c r="Z67" s="109">
        <f t="shared" si="36"/>
        <v>879</v>
      </c>
      <c r="AA67" s="109">
        <f t="shared" si="36"/>
        <v>746</v>
      </c>
      <c r="AB67" s="109">
        <f t="shared" si="36"/>
        <v>613</v>
      </c>
      <c r="AC67" s="109">
        <f t="shared" si="36"/>
        <v>508</v>
      </c>
      <c r="AD67" s="109">
        <f t="shared" si="36"/>
        <v>415</v>
      </c>
      <c r="AE67" s="109">
        <f t="shared" si="36"/>
        <v>323</v>
      </c>
      <c r="AF67" s="109">
        <f t="shared" si="36"/>
        <v>0</v>
      </c>
    </row>
    <row r="68" spans="1:32" ht="15.75" customHeight="1">
      <c r="A68" s="34"/>
      <c r="B68" s="35"/>
      <c r="C68" s="35"/>
      <c r="D68" s="110"/>
      <c r="E68" s="35"/>
      <c r="F68" s="36"/>
      <c r="G68" s="472" t="s">
        <v>52</v>
      </c>
      <c r="H68" s="473"/>
      <c r="I68" s="473"/>
      <c r="J68" s="474"/>
      <c r="K68" s="51">
        <v>4362</v>
      </c>
      <c r="L68" s="51">
        <v>4089</v>
      </c>
      <c r="M68" s="51">
        <v>3753</v>
      </c>
      <c r="N68" s="51">
        <v>3429</v>
      </c>
      <c r="O68" s="51">
        <v>3149</v>
      </c>
      <c r="P68" s="51">
        <v>2919</v>
      </c>
      <c r="Q68" s="51">
        <v>2700</v>
      </c>
      <c r="R68" s="51">
        <v>2325</v>
      </c>
      <c r="S68" s="51">
        <v>2075</v>
      </c>
      <c r="T68" s="51">
        <v>1992</v>
      </c>
      <c r="U68" s="51">
        <v>2129</v>
      </c>
      <c r="V68" s="51">
        <v>1726</v>
      </c>
      <c r="W68" s="51">
        <v>1501</v>
      </c>
      <c r="X68" s="51">
        <f t="shared" ref="X68:AE68" si="37">SUM(X12)</f>
        <v>1267</v>
      </c>
      <c r="Y68" s="51">
        <f t="shared" si="37"/>
        <v>1044</v>
      </c>
      <c r="Z68" s="51">
        <f t="shared" si="37"/>
        <v>879</v>
      </c>
      <c r="AA68" s="51">
        <f t="shared" si="37"/>
        <v>746</v>
      </c>
      <c r="AB68" s="51">
        <f t="shared" si="37"/>
        <v>613</v>
      </c>
      <c r="AC68" s="51">
        <f t="shared" si="37"/>
        <v>508</v>
      </c>
      <c r="AD68" s="51">
        <f t="shared" si="37"/>
        <v>415</v>
      </c>
      <c r="AE68" s="51">
        <f t="shared" si="37"/>
        <v>323</v>
      </c>
      <c r="AF68" s="51"/>
    </row>
    <row r="69" spans="1:32" ht="15.75" customHeight="1">
      <c r="A69" s="37"/>
      <c r="B69" s="38"/>
      <c r="C69" s="35"/>
      <c r="D69" s="110"/>
      <c r="E69" s="35"/>
      <c r="F69" s="36"/>
      <c r="G69" s="472" t="s">
        <v>53</v>
      </c>
      <c r="H69" s="473"/>
      <c r="I69" s="473"/>
      <c r="J69" s="474"/>
      <c r="K69" s="51">
        <v>5899</v>
      </c>
      <c r="L69" s="51">
        <v>7190</v>
      </c>
      <c r="M69" s="51">
        <v>7263</v>
      </c>
      <c r="N69" s="51">
        <v>2315</v>
      </c>
      <c r="O69" s="51">
        <v>691</v>
      </c>
      <c r="P69" s="51">
        <v>1792</v>
      </c>
      <c r="Q69" s="51"/>
      <c r="R69" s="51">
        <v>2290</v>
      </c>
      <c r="S69" s="51">
        <v>6428</v>
      </c>
      <c r="T69" s="51">
        <v>14412</v>
      </c>
      <c r="U69" s="51">
        <v>17085</v>
      </c>
      <c r="V69" s="51">
        <v>12978</v>
      </c>
      <c r="W69" s="51"/>
      <c r="X69" s="51"/>
      <c r="Y69" s="51"/>
      <c r="Z69" s="51"/>
      <c r="AA69" s="51"/>
      <c r="AB69" s="51"/>
      <c r="AC69" s="51"/>
      <c r="AD69" s="51"/>
      <c r="AE69" s="51"/>
      <c r="AF69" s="51"/>
    </row>
    <row r="70" spans="1:32" ht="15.75" customHeight="1">
      <c r="A70" s="107"/>
      <c r="B70" s="93"/>
      <c r="C70" s="475" t="s">
        <v>54</v>
      </c>
      <c r="D70" s="475"/>
      <c r="E70" s="475"/>
      <c r="F70" s="475"/>
      <c r="G70" s="33"/>
      <c r="H70" s="33"/>
      <c r="I70" s="98"/>
      <c r="J70" s="108"/>
      <c r="K70" s="46">
        <f>K71+K72</f>
        <v>110915</v>
      </c>
      <c r="L70" s="46">
        <f t="shared" ref="L70:V70" si="38">L71+L72</f>
        <v>36783</v>
      </c>
      <c r="M70" s="46">
        <f t="shared" si="38"/>
        <v>37002</v>
      </c>
      <c r="N70" s="46">
        <f t="shared" si="38"/>
        <v>36234</v>
      </c>
      <c r="O70" s="46">
        <f t="shared" si="38"/>
        <v>16219</v>
      </c>
      <c r="P70" s="46">
        <f t="shared" si="38"/>
        <v>19426</v>
      </c>
      <c r="Q70" s="46">
        <f t="shared" si="38"/>
        <v>14308</v>
      </c>
      <c r="R70" s="46"/>
      <c r="S70" s="46">
        <f t="shared" si="38"/>
        <v>15145</v>
      </c>
      <c r="T70" s="46">
        <f>T71+T72</f>
        <v>20923</v>
      </c>
      <c r="U70" s="46">
        <f t="shared" si="38"/>
        <v>16937</v>
      </c>
      <c r="V70" s="46">
        <f t="shared" si="38"/>
        <v>18662</v>
      </c>
      <c r="W70" s="46">
        <v>28449</v>
      </c>
      <c r="X70" s="46">
        <f t="shared" ref="X70:AF70" si="39">X71+X72</f>
        <v>41696</v>
      </c>
      <c r="Y70" s="46">
        <f t="shared" si="39"/>
        <v>40051</v>
      </c>
      <c r="Z70" s="46">
        <f t="shared" si="39"/>
        <v>27020</v>
      </c>
      <c r="AA70" s="46">
        <f t="shared" si="39"/>
        <v>27627</v>
      </c>
      <c r="AB70" s="46">
        <f t="shared" si="39"/>
        <v>26175</v>
      </c>
      <c r="AC70" s="46">
        <f t="shared" si="39"/>
        <v>24638</v>
      </c>
      <c r="AD70" s="46">
        <f t="shared" si="39"/>
        <v>24264</v>
      </c>
      <c r="AE70" s="46">
        <f t="shared" si="39"/>
        <v>24795</v>
      </c>
      <c r="AF70" s="46">
        <f t="shared" si="39"/>
        <v>0</v>
      </c>
    </row>
    <row r="71" spans="1:32" ht="15.75" customHeight="1">
      <c r="A71" s="34"/>
      <c r="B71" s="35"/>
      <c r="C71" s="35"/>
      <c r="D71" s="110"/>
      <c r="E71" s="35"/>
      <c r="F71" s="36"/>
      <c r="G71" s="472" t="s">
        <v>52</v>
      </c>
      <c r="H71" s="473"/>
      <c r="I71" s="473"/>
      <c r="J71" s="474"/>
      <c r="K71" s="51">
        <v>29954</v>
      </c>
      <c r="L71" s="51">
        <v>22118</v>
      </c>
      <c r="M71" s="51">
        <v>21803</v>
      </c>
      <c r="N71" s="51">
        <v>21559</v>
      </c>
      <c r="O71" s="51">
        <v>12222</v>
      </c>
      <c r="P71" s="51">
        <v>10535</v>
      </c>
      <c r="Q71" s="51">
        <v>9835</v>
      </c>
      <c r="R71" s="51">
        <v>9160</v>
      </c>
      <c r="S71" s="51">
        <v>9355</v>
      </c>
      <c r="T71" s="51">
        <v>9065</v>
      </c>
      <c r="U71" s="51">
        <v>9486</v>
      </c>
      <c r="V71" s="51">
        <v>9200</v>
      </c>
      <c r="W71" s="51">
        <v>9426</v>
      </c>
      <c r="X71" s="51">
        <v>9659</v>
      </c>
      <c r="Y71" s="51">
        <v>8308</v>
      </c>
      <c r="Z71" s="51">
        <v>7352</v>
      </c>
      <c r="AA71" s="51">
        <v>7484</v>
      </c>
      <c r="AB71" s="51">
        <v>6505</v>
      </c>
      <c r="AC71" s="51">
        <v>5473</v>
      </c>
      <c r="AD71" s="51">
        <v>5109</v>
      </c>
      <c r="AE71" s="51">
        <v>5196</v>
      </c>
      <c r="AF71" s="51"/>
    </row>
    <row r="72" spans="1:32" ht="15.75" customHeight="1">
      <c r="A72" s="37"/>
      <c r="B72" s="38"/>
      <c r="C72" s="38"/>
      <c r="D72" s="111"/>
      <c r="E72" s="38"/>
      <c r="F72" s="39"/>
      <c r="G72" s="472" t="s">
        <v>53</v>
      </c>
      <c r="H72" s="473"/>
      <c r="I72" s="473"/>
      <c r="J72" s="474"/>
      <c r="K72" s="51">
        <v>80961</v>
      </c>
      <c r="L72" s="51">
        <v>14665</v>
      </c>
      <c r="M72" s="51">
        <v>15199</v>
      </c>
      <c r="N72" s="51">
        <v>14675</v>
      </c>
      <c r="O72" s="51">
        <v>3997</v>
      </c>
      <c r="P72" s="51">
        <v>8891</v>
      </c>
      <c r="Q72" s="51">
        <v>4473</v>
      </c>
      <c r="R72" s="51">
        <v>7265</v>
      </c>
      <c r="S72" s="51">
        <v>5790</v>
      </c>
      <c r="T72" s="51">
        <v>11858</v>
      </c>
      <c r="U72" s="51">
        <f t="shared" ref="U72:AC72" si="40">SUM(U27-U71)</f>
        <v>7451</v>
      </c>
      <c r="V72" s="51">
        <f t="shared" si="40"/>
        <v>9462</v>
      </c>
      <c r="W72" s="51">
        <v>19023</v>
      </c>
      <c r="X72" s="51">
        <f t="shared" si="40"/>
        <v>32037</v>
      </c>
      <c r="Y72" s="51">
        <f t="shared" si="40"/>
        <v>31743</v>
      </c>
      <c r="Z72" s="51">
        <f t="shared" si="40"/>
        <v>19668</v>
      </c>
      <c r="AA72" s="51">
        <f t="shared" si="40"/>
        <v>20143</v>
      </c>
      <c r="AB72" s="51">
        <f t="shared" si="40"/>
        <v>19670</v>
      </c>
      <c r="AC72" s="51">
        <f t="shared" si="40"/>
        <v>19165</v>
      </c>
      <c r="AD72" s="51">
        <f t="shared" ref="AD72:AE72" si="41">SUM(AD27-AD71)</f>
        <v>19155</v>
      </c>
      <c r="AE72" s="51">
        <f t="shared" si="41"/>
        <v>19599</v>
      </c>
      <c r="AF72" s="51"/>
    </row>
    <row r="73" spans="1:32">
      <c r="A73" s="112"/>
      <c r="B73" s="33"/>
      <c r="C73" s="476" t="s">
        <v>55</v>
      </c>
      <c r="D73" s="473"/>
      <c r="E73" s="473"/>
      <c r="F73" s="473"/>
      <c r="G73" s="33"/>
      <c r="H73" s="33"/>
      <c r="I73" s="98"/>
      <c r="J73" s="108"/>
      <c r="K73" s="109">
        <f>K67+K70</f>
        <v>121176</v>
      </c>
      <c r="L73" s="109">
        <f t="shared" ref="L73:V73" si="42">L67+L70</f>
        <v>48062</v>
      </c>
      <c r="M73" s="109">
        <f t="shared" si="42"/>
        <v>48018</v>
      </c>
      <c r="N73" s="109">
        <f t="shared" si="42"/>
        <v>41978</v>
      </c>
      <c r="O73" s="109">
        <f t="shared" si="42"/>
        <v>20059</v>
      </c>
      <c r="P73" s="109">
        <f t="shared" si="42"/>
        <v>24137</v>
      </c>
      <c r="Q73" s="109">
        <f t="shared" si="42"/>
        <v>17008</v>
      </c>
      <c r="R73" s="109">
        <f t="shared" si="42"/>
        <v>4615</v>
      </c>
      <c r="S73" s="109">
        <f t="shared" si="42"/>
        <v>23648</v>
      </c>
      <c r="T73" s="109">
        <f>T67+T70</f>
        <v>37327</v>
      </c>
      <c r="U73" s="109">
        <f t="shared" si="42"/>
        <v>36151</v>
      </c>
      <c r="V73" s="109">
        <f t="shared" si="42"/>
        <v>33366</v>
      </c>
      <c r="W73" s="109">
        <v>29949</v>
      </c>
      <c r="X73" s="109">
        <f t="shared" ref="X73:AF73" si="43">X67+X70</f>
        <v>42963</v>
      </c>
      <c r="Y73" s="109">
        <f t="shared" si="43"/>
        <v>41095</v>
      </c>
      <c r="Z73" s="109">
        <f t="shared" si="43"/>
        <v>27899</v>
      </c>
      <c r="AA73" s="109">
        <f t="shared" si="43"/>
        <v>28373</v>
      </c>
      <c r="AB73" s="109">
        <f t="shared" si="43"/>
        <v>26788</v>
      </c>
      <c r="AC73" s="109">
        <f t="shared" si="43"/>
        <v>25146</v>
      </c>
      <c r="AD73" s="109">
        <f t="shared" si="43"/>
        <v>24679</v>
      </c>
      <c r="AE73" s="109">
        <f t="shared" si="43"/>
        <v>25118</v>
      </c>
      <c r="AF73" s="109">
        <f t="shared" si="43"/>
        <v>0</v>
      </c>
    </row>
  </sheetData>
  <mergeCells count="196">
    <mergeCell ref="V2:V3"/>
    <mergeCell ref="A4:A23"/>
    <mergeCell ref="B4:B13"/>
    <mergeCell ref="D4:I4"/>
    <mergeCell ref="E5:I5"/>
    <mergeCell ref="F6:J6"/>
    <mergeCell ref="F9:I9"/>
    <mergeCell ref="M2:M3"/>
    <mergeCell ref="N2:N3"/>
    <mergeCell ref="O2:O3"/>
    <mergeCell ref="P2:P3"/>
    <mergeCell ref="Q2:Q3"/>
    <mergeCell ref="R2:R3"/>
    <mergeCell ref="B14:B22"/>
    <mergeCell ref="D14:I14"/>
    <mergeCell ref="E15:J15"/>
    <mergeCell ref="F16:J16"/>
    <mergeCell ref="G17:J17"/>
    <mergeCell ref="F18:J18"/>
    <mergeCell ref="S2:S3"/>
    <mergeCell ref="T2:T3"/>
    <mergeCell ref="U2:U3"/>
    <mergeCell ref="E19:J19"/>
    <mergeCell ref="K2:K3"/>
    <mergeCell ref="L2:L3"/>
    <mergeCell ref="A24:A41"/>
    <mergeCell ref="B24:B33"/>
    <mergeCell ref="E24:I24"/>
    <mergeCell ref="E25:J25"/>
    <mergeCell ref="E26:J26"/>
    <mergeCell ref="E27:J27"/>
    <mergeCell ref="E29:J29"/>
    <mergeCell ref="E30:J30"/>
    <mergeCell ref="E31:J31"/>
    <mergeCell ref="E32:J32"/>
    <mergeCell ref="E41:F41"/>
    <mergeCell ref="H41:I41"/>
    <mergeCell ref="G21:J21"/>
    <mergeCell ref="F22:J22"/>
    <mergeCell ref="E23:F23"/>
    <mergeCell ref="H23:I23"/>
    <mergeCell ref="F10:J10"/>
    <mergeCell ref="E11:J11"/>
    <mergeCell ref="F12:J12"/>
    <mergeCell ref="F13:J13"/>
    <mergeCell ref="G7:J7"/>
    <mergeCell ref="E28:J28"/>
    <mergeCell ref="G8:J8"/>
    <mergeCell ref="F20:J20"/>
    <mergeCell ref="C45:F45"/>
    <mergeCell ref="C46:F46"/>
    <mergeCell ref="H46:I46"/>
    <mergeCell ref="C47:I47"/>
    <mergeCell ref="A48:A49"/>
    <mergeCell ref="C48:F48"/>
    <mergeCell ref="G48:I48"/>
    <mergeCell ref="C49:F49"/>
    <mergeCell ref="G49:I49"/>
    <mergeCell ref="C42:F42"/>
    <mergeCell ref="H42:I42"/>
    <mergeCell ref="C43:F43"/>
    <mergeCell ref="C44:F44"/>
    <mergeCell ref="E33:J33"/>
    <mergeCell ref="B34:B40"/>
    <mergeCell ref="E34:I34"/>
    <mergeCell ref="E35:J35"/>
    <mergeCell ref="G36:J36"/>
    <mergeCell ref="E37:I37"/>
    <mergeCell ref="E38:J38"/>
    <mergeCell ref="E39:J39"/>
    <mergeCell ref="E40:J40"/>
    <mergeCell ref="S50:S51"/>
    <mergeCell ref="T50:T51"/>
    <mergeCell ref="U50:U51"/>
    <mergeCell ref="V50:V51"/>
    <mergeCell ref="A52:A53"/>
    <mergeCell ref="C52:F53"/>
    <mergeCell ref="I52:I53"/>
    <mergeCell ref="J52:J53"/>
    <mergeCell ref="K52:K53"/>
    <mergeCell ref="L52:L53"/>
    <mergeCell ref="M50:M51"/>
    <mergeCell ref="N50:N51"/>
    <mergeCell ref="O50:O51"/>
    <mergeCell ref="P50:P51"/>
    <mergeCell ref="Q50:Q51"/>
    <mergeCell ref="R50:R51"/>
    <mergeCell ref="A50:A51"/>
    <mergeCell ref="C50:F51"/>
    <mergeCell ref="I50:I51"/>
    <mergeCell ref="J50:J51"/>
    <mergeCell ref="K50:K51"/>
    <mergeCell ref="L50:L51"/>
    <mergeCell ref="S52:S53"/>
    <mergeCell ref="T52:T53"/>
    <mergeCell ref="U52:U53"/>
    <mergeCell ref="V52:V53"/>
    <mergeCell ref="A54:A55"/>
    <mergeCell ref="B54:B55"/>
    <mergeCell ref="C54:I55"/>
    <mergeCell ref="J54:J55"/>
    <mergeCell ref="K54:K55"/>
    <mergeCell ref="L54:L55"/>
    <mergeCell ref="M52:M53"/>
    <mergeCell ref="N52:N53"/>
    <mergeCell ref="O52:O53"/>
    <mergeCell ref="P52:P53"/>
    <mergeCell ref="Q52:Q53"/>
    <mergeCell ref="R52:R53"/>
    <mergeCell ref="V54:V55"/>
    <mergeCell ref="C58:H58"/>
    <mergeCell ref="C59:H59"/>
    <mergeCell ref="C60:H60"/>
    <mergeCell ref="C61:G61"/>
    <mergeCell ref="H61:J61"/>
    <mergeCell ref="C62:H62"/>
    <mergeCell ref="S54:S55"/>
    <mergeCell ref="T54:T55"/>
    <mergeCell ref="U54:U55"/>
    <mergeCell ref="C56:I56"/>
    <mergeCell ref="C57:G57"/>
    <mergeCell ref="H57:J57"/>
    <mergeCell ref="M54:M55"/>
    <mergeCell ref="N54:N55"/>
    <mergeCell ref="O54:O55"/>
    <mergeCell ref="P54:P55"/>
    <mergeCell ref="Q54:Q55"/>
    <mergeCell ref="R54:R55"/>
    <mergeCell ref="U65:U66"/>
    <mergeCell ref="V65:V66"/>
    <mergeCell ref="C67:F67"/>
    <mergeCell ref="C63:H63"/>
    <mergeCell ref="M65:M66"/>
    <mergeCell ref="N65:N66"/>
    <mergeCell ref="O65:O66"/>
    <mergeCell ref="P65:P66"/>
    <mergeCell ref="Q65:Q66"/>
    <mergeCell ref="G68:J68"/>
    <mergeCell ref="G69:J69"/>
    <mergeCell ref="C70:F70"/>
    <mergeCell ref="G71:J71"/>
    <mergeCell ref="G72:J72"/>
    <mergeCell ref="C73:F73"/>
    <mergeCell ref="R65:R66"/>
    <mergeCell ref="S65:S66"/>
    <mergeCell ref="T65:T66"/>
    <mergeCell ref="W54:W55"/>
    <mergeCell ref="X54:X55"/>
    <mergeCell ref="Y54:Y55"/>
    <mergeCell ref="W65:W66"/>
    <mergeCell ref="X65:X66"/>
    <mergeCell ref="Y65:Y66"/>
    <mergeCell ref="Z2:Z3"/>
    <mergeCell ref="AA2:AA3"/>
    <mergeCell ref="AB2:AB3"/>
    <mergeCell ref="Z52:Z53"/>
    <mergeCell ref="AA52:AA53"/>
    <mergeCell ref="AB52:AB53"/>
    <mergeCell ref="Z65:Z66"/>
    <mergeCell ref="AA65:AA66"/>
    <mergeCell ref="AB65:AB66"/>
    <mergeCell ref="W2:W3"/>
    <mergeCell ref="X2:X3"/>
    <mergeCell ref="Y2:Y3"/>
    <mergeCell ref="W50:W51"/>
    <mergeCell ref="X50:X51"/>
    <mergeCell ref="Y50:Y51"/>
    <mergeCell ref="W52:W53"/>
    <mergeCell ref="X52:X53"/>
    <mergeCell ref="Y52:Y53"/>
    <mergeCell ref="AC2:AC3"/>
    <mergeCell ref="AD2:AD3"/>
    <mergeCell ref="AE2:AE3"/>
    <mergeCell ref="AF2:AF3"/>
    <mergeCell ref="Z50:Z51"/>
    <mergeCell ref="AA50:AA51"/>
    <mergeCell ref="AB50:AB51"/>
    <mergeCell ref="AC50:AC51"/>
    <mergeCell ref="AD50:AD51"/>
    <mergeCell ref="AE50:AE51"/>
    <mergeCell ref="AF50:AF51"/>
    <mergeCell ref="AC65:AC66"/>
    <mergeCell ref="AD65:AD66"/>
    <mergeCell ref="AE65:AE66"/>
    <mergeCell ref="AF65:AF66"/>
    <mergeCell ref="AC52:AC53"/>
    <mergeCell ref="AD52:AD53"/>
    <mergeCell ref="AE52:AE53"/>
    <mergeCell ref="AF52:AF53"/>
    <mergeCell ref="Z54:Z55"/>
    <mergeCell ref="AA54:AA55"/>
    <mergeCell ref="AB54:AB55"/>
    <mergeCell ref="AC54:AC55"/>
    <mergeCell ref="AD54:AD55"/>
    <mergeCell ref="AE54:AE55"/>
    <mergeCell ref="AF54:AF55"/>
  </mergeCells>
  <phoneticPr fontId="1"/>
  <pageMargins left="0.47244094488188981" right="0.47244094488188981" top="0.98425196850393704" bottom="0.39370078740157483" header="0.51181102362204722" footer="0.35433070866141736"/>
  <pageSetup paperSize="9" scale="79" orientation="landscape" blackAndWhite="1" r:id="rId1"/>
  <headerFooter alignWithMargins="0">
    <oddHeader xml:space="preserve">&amp;L&amp;12様式第2号（法非適用企業）&amp;C&amp;"ＭＳ Ｐゴシック,標準"&amp;20投資・財政計画
（収支計画）&amp;R
</oddHeader>
  </headerFooter>
  <rowBreaks count="1" manualBreakCount="1">
    <brk id="41" max="3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AF72"/>
  <sheetViews>
    <sheetView view="pageBreakPreview" zoomScale="80" zoomScaleNormal="70" zoomScaleSheetLayoutView="80" zoomScalePageLayoutView="55" workbookViewId="0">
      <selection activeCell="X5" sqref="X5"/>
    </sheetView>
  </sheetViews>
  <sheetFormatPr defaultColWidth="9" defaultRowHeight="13.2"/>
  <cols>
    <col min="1" max="2" width="3.33203125" style="40" customWidth="1"/>
    <col min="3" max="3" width="5.109375" style="5" customWidth="1"/>
    <col min="4" max="4" width="2.109375" style="5" customWidth="1"/>
    <col min="5" max="5" width="5.88671875" style="5" customWidth="1"/>
    <col min="6" max="6" width="6.33203125" style="5" customWidth="1"/>
    <col min="7" max="7" width="6.77734375" style="5" customWidth="1"/>
    <col min="8" max="8" width="7.33203125" style="5" customWidth="1"/>
    <col min="9" max="9" width="7.21875" style="5" customWidth="1"/>
    <col min="10" max="10" width="4.44140625" style="6" bestFit="1" customWidth="1"/>
    <col min="11" max="13" width="11.88671875" style="5" hidden="1" customWidth="1"/>
    <col min="14" max="16" width="19.5546875" style="5" hidden="1" customWidth="1"/>
    <col min="17" max="19" width="11.88671875" style="5" hidden="1" customWidth="1"/>
    <col min="20" max="22" width="9.33203125" style="5" customWidth="1"/>
    <col min="23" max="25" width="10.44140625" style="5" bestFit="1" customWidth="1"/>
    <col min="26" max="256" width="9" style="5"/>
    <col min="257" max="258" width="3.33203125" style="5" customWidth="1"/>
    <col min="259" max="259" width="5.109375" style="5" customWidth="1"/>
    <col min="260" max="260" width="2.109375" style="5" customWidth="1"/>
    <col min="261" max="261" width="5.88671875" style="5" customWidth="1"/>
    <col min="262" max="262" width="6.33203125" style="5" customWidth="1"/>
    <col min="263" max="263" width="6.77734375" style="5" customWidth="1"/>
    <col min="264" max="264" width="7.33203125" style="5" customWidth="1"/>
    <col min="265" max="265" width="7.21875" style="5" customWidth="1"/>
    <col min="266" max="266" width="4" style="5" customWidth="1"/>
    <col min="267" max="278" width="9.33203125" style="5" customWidth="1"/>
    <col min="279" max="512" width="9" style="5"/>
    <col min="513" max="514" width="3.33203125" style="5" customWidth="1"/>
    <col min="515" max="515" width="5.109375" style="5" customWidth="1"/>
    <col min="516" max="516" width="2.109375" style="5" customWidth="1"/>
    <col min="517" max="517" width="5.88671875" style="5" customWidth="1"/>
    <col min="518" max="518" width="6.33203125" style="5" customWidth="1"/>
    <col min="519" max="519" width="6.77734375" style="5" customWidth="1"/>
    <col min="520" max="520" width="7.33203125" style="5" customWidth="1"/>
    <col min="521" max="521" width="7.21875" style="5" customWidth="1"/>
    <col min="522" max="522" width="4" style="5" customWidth="1"/>
    <col min="523" max="534" width="9.33203125" style="5" customWidth="1"/>
    <col min="535" max="768" width="9" style="5"/>
    <col min="769" max="770" width="3.33203125" style="5" customWidth="1"/>
    <col min="771" max="771" width="5.109375" style="5" customWidth="1"/>
    <col min="772" max="772" width="2.109375" style="5" customWidth="1"/>
    <col min="773" max="773" width="5.88671875" style="5" customWidth="1"/>
    <col min="774" max="774" width="6.33203125" style="5" customWidth="1"/>
    <col min="775" max="775" width="6.77734375" style="5" customWidth="1"/>
    <col min="776" max="776" width="7.33203125" style="5" customWidth="1"/>
    <col min="777" max="777" width="7.21875" style="5" customWidth="1"/>
    <col min="778" max="778" width="4" style="5" customWidth="1"/>
    <col min="779" max="790" width="9.33203125" style="5" customWidth="1"/>
    <col min="791" max="1024" width="9" style="5"/>
    <col min="1025" max="1026" width="3.33203125" style="5" customWidth="1"/>
    <col min="1027" max="1027" width="5.109375" style="5" customWidth="1"/>
    <col min="1028" max="1028" width="2.109375" style="5" customWidth="1"/>
    <col min="1029" max="1029" width="5.88671875" style="5" customWidth="1"/>
    <col min="1030" max="1030" width="6.33203125" style="5" customWidth="1"/>
    <col min="1031" max="1031" width="6.77734375" style="5" customWidth="1"/>
    <col min="1032" max="1032" width="7.33203125" style="5" customWidth="1"/>
    <col min="1033" max="1033" width="7.21875" style="5" customWidth="1"/>
    <col min="1034" max="1034" width="4" style="5" customWidth="1"/>
    <col min="1035" max="1046" width="9.33203125" style="5" customWidth="1"/>
    <col min="1047" max="1280" width="9" style="5"/>
    <col min="1281" max="1282" width="3.33203125" style="5" customWidth="1"/>
    <col min="1283" max="1283" width="5.109375" style="5" customWidth="1"/>
    <col min="1284" max="1284" width="2.109375" style="5" customWidth="1"/>
    <col min="1285" max="1285" width="5.88671875" style="5" customWidth="1"/>
    <col min="1286" max="1286" width="6.33203125" style="5" customWidth="1"/>
    <col min="1287" max="1287" width="6.77734375" style="5" customWidth="1"/>
    <col min="1288" max="1288" width="7.33203125" style="5" customWidth="1"/>
    <col min="1289" max="1289" width="7.21875" style="5" customWidth="1"/>
    <col min="1290" max="1290" width="4" style="5" customWidth="1"/>
    <col min="1291" max="1302" width="9.33203125" style="5" customWidth="1"/>
    <col min="1303" max="1536" width="9" style="5"/>
    <col min="1537" max="1538" width="3.33203125" style="5" customWidth="1"/>
    <col min="1539" max="1539" width="5.109375" style="5" customWidth="1"/>
    <col min="1540" max="1540" width="2.109375" style="5" customWidth="1"/>
    <col min="1541" max="1541" width="5.88671875" style="5" customWidth="1"/>
    <col min="1542" max="1542" width="6.33203125" style="5" customWidth="1"/>
    <col min="1543" max="1543" width="6.77734375" style="5" customWidth="1"/>
    <col min="1544" max="1544" width="7.33203125" style="5" customWidth="1"/>
    <col min="1545" max="1545" width="7.21875" style="5" customWidth="1"/>
    <col min="1546" max="1546" width="4" style="5" customWidth="1"/>
    <col min="1547" max="1558" width="9.33203125" style="5" customWidth="1"/>
    <col min="1559" max="1792" width="9" style="5"/>
    <col min="1793" max="1794" width="3.33203125" style="5" customWidth="1"/>
    <col min="1795" max="1795" width="5.109375" style="5" customWidth="1"/>
    <col min="1796" max="1796" width="2.109375" style="5" customWidth="1"/>
    <col min="1797" max="1797" width="5.88671875" style="5" customWidth="1"/>
    <col min="1798" max="1798" width="6.33203125" style="5" customWidth="1"/>
    <col min="1799" max="1799" width="6.77734375" style="5" customWidth="1"/>
    <col min="1800" max="1800" width="7.33203125" style="5" customWidth="1"/>
    <col min="1801" max="1801" width="7.21875" style="5" customWidth="1"/>
    <col min="1802" max="1802" width="4" style="5" customWidth="1"/>
    <col min="1803" max="1814" width="9.33203125" style="5" customWidth="1"/>
    <col min="1815" max="2048" width="9" style="5"/>
    <col min="2049" max="2050" width="3.33203125" style="5" customWidth="1"/>
    <col min="2051" max="2051" width="5.109375" style="5" customWidth="1"/>
    <col min="2052" max="2052" width="2.109375" style="5" customWidth="1"/>
    <col min="2053" max="2053" width="5.88671875" style="5" customWidth="1"/>
    <col min="2054" max="2054" width="6.33203125" style="5" customWidth="1"/>
    <col min="2055" max="2055" width="6.77734375" style="5" customWidth="1"/>
    <col min="2056" max="2056" width="7.33203125" style="5" customWidth="1"/>
    <col min="2057" max="2057" width="7.21875" style="5" customWidth="1"/>
    <col min="2058" max="2058" width="4" style="5" customWidth="1"/>
    <col min="2059" max="2070" width="9.33203125" style="5" customWidth="1"/>
    <col min="2071" max="2304" width="9" style="5"/>
    <col min="2305" max="2306" width="3.33203125" style="5" customWidth="1"/>
    <col min="2307" max="2307" width="5.109375" style="5" customWidth="1"/>
    <col min="2308" max="2308" width="2.109375" style="5" customWidth="1"/>
    <col min="2309" max="2309" width="5.88671875" style="5" customWidth="1"/>
    <col min="2310" max="2310" width="6.33203125" style="5" customWidth="1"/>
    <col min="2311" max="2311" width="6.77734375" style="5" customWidth="1"/>
    <col min="2312" max="2312" width="7.33203125" style="5" customWidth="1"/>
    <col min="2313" max="2313" width="7.21875" style="5" customWidth="1"/>
    <col min="2314" max="2314" width="4" style="5" customWidth="1"/>
    <col min="2315" max="2326" width="9.33203125" style="5" customWidth="1"/>
    <col min="2327" max="2560" width="9" style="5"/>
    <col min="2561" max="2562" width="3.33203125" style="5" customWidth="1"/>
    <col min="2563" max="2563" width="5.109375" style="5" customWidth="1"/>
    <col min="2564" max="2564" width="2.109375" style="5" customWidth="1"/>
    <col min="2565" max="2565" width="5.88671875" style="5" customWidth="1"/>
    <col min="2566" max="2566" width="6.33203125" style="5" customWidth="1"/>
    <col min="2567" max="2567" width="6.77734375" style="5" customWidth="1"/>
    <col min="2568" max="2568" width="7.33203125" style="5" customWidth="1"/>
    <col min="2569" max="2569" width="7.21875" style="5" customWidth="1"/>
    <col min="2570" max="2570" width="4" style="5" customWidth="1"/>
    <col min="2571" max="2582" width="9.33203125" style="5" customWidth="1"/>
    <col min="2583" max="2816" width="9" style="5"/>
    <col min="2817" max="2818" width="3.33203125" style="5" customWidth="1"/>
    <col min="2819" max="2819" width="5.109375" style="5" customWidth="1"/>
    <col min="2820" max="2820" width="2.109375" style="5" customWidth="1"/>
    <col min="2821" max="2821" width="5.88671875" style="5" customWidth="1"/>
    <col min="2822" max="2822" width="6.33203125" style="5" customWidth="1"/>
    <col min="2823" max="2823" width="6.77734375" style="5" customWidth="1"/>
    <col min="2824" max="2824" width="7.33203125" style="5" customWidth="1"/>
    <col min="2825" max="2825" width="7.21875" style="5" customWidth="1"/>
    <col min="2826" max="2826" width="4" style="5" customWidth="1"/>
    <col min="2827" max="2838" width="9.33203125" style="5" customWidth="1"/>
    <col min="2839" max="3072" width="9" style="5"/>
    <col min="3073" max="3074" width="3.33203125" style="5" customWidth="1"/>
    <col min="3075" max="3075" width="5.109375" style="5" customWidth="1"/>
    <col min="3076" max="3076" width="2.109375" style="5" customWidth="1"/>
    <col min="3077" max="3077" width="5.88671875" style="5" customWidth="1"/>
    <col min="3078" max="3078" width="6.33203125" style="5" customWidth="1"/>
    <col min="3079" max="3079" width="6.77734375" style="5" customWidth="1"/>
    <col min="3080" max="3080" width="7.33203125" style="5" customWidth="1"/>
    <col min="3081" max="3081" width="7.21875" style="5" customWidth="1"/>
    <col min="3082" max="3082" width="4" style="5" customWidth="1"/>
    <col min="3083" max="3094" width="9.33203125" style="5" customWidth="1"/>
    <col min="3095" max="3328" width="9" style="5"/>
    <col min="3329" max="3330" width="3.33203125" style="5" customWidth="1"/>
    <col min="3331" max="3331" width="5.109375" style="5" customWidth="1"/>
    <col min="3332" max="3332" width="2.109375" style="5" customWidth="1"/>
    <col min="3333" max="3333" width="5.88671875" style="5" customWidth="1"/>
    <col min="3334" max="3334" width="6.33203125" style="5" customWidth="1"/>
    <col min="3335" max="3335" width="6.77734375" style="5" customWidth="1"/>
    <col min="3336" max="3336" width="7.33203125" style="5" customWidth="1"/>
    <col min="3337" max="3337" width="7.21875" style="5" customWidth="1"/>
    <col min="3338" max="3338" width="4" style="5" customWidth="1"/>
    <col min="3339" max="3350" width="9.33203125" style="5" customWidth="1"/>
    <col min="3351" max="3584" width="9" style="5"/>
    <col min="3585" max="3586" width="3.33203125" style="5" customWidth="1"/>
    <col min="3587" max="3587" width="5.109375" style="5" customWidth="1"/>
    <col min="3588" max="3588" width="2.109375" style="5" customWidth="1"/>
    <col min="3589" max="3589" width="5.88671875" style="5" customWidth="1"/>
    <col min="3590" max="3590" width="6.33203125" style="5" customWidth="1"/>
    <col min="3591" max="3591" width="6.77734375" style="5" customWidth="1"/>
    <col min="3592" max="3592" width="7.33203125" style="5" customWidth="1"/>
    <col min="3593" max="3593" width="7.21875" style="5" customWidth="1"/>
    <col min="3594" max="3594" width="4" style="5" customWidth="1"/>
    <col min="3595" max="3606" width="9.33203125" style="5" customWidth="1"/>
    <col min="3607" max="3840" width="9" style="5"/>
    <col min="3841" max="3842" width="3.33203125" style="5" customWidth="1"/>
    <col min="3843" max="3843" width="5.109375" style="5" customWidth="1"/>
    <col min="3844" max="3844" width="2.109375" style="5" customWidth="1"/>
    <col min="3845" max="3845" width="5.88671875" style="5" customWidth="1"/>
    <col min="3846" max="3846" width="6.33203125" style="5" customWidth="1"/>
    <col min="3847" max="3847" width="6.77734375" style="5" customWidth="1"/>
    <col min="3848" max="3848" width="7.33203125" style="5" customWidth="1"/>
    <col min="3849" max="3849" width="7.21875" style="5" customWidth="1"/>
    <col min="3850" max="3850" width="4" style="5" customWidth="1"/>
    <col min="3851" max="3862" width="9.33203125" style="5" customWidth="1"/>
    <col min="3863" max="4096" width="9" style="5"/>
    <col min="4097" max="4098" width="3.33203125" style="5" customWidth="1"/>
    <col min="4099" max="4099" width="5.109375" style="5" customWidth="1"/>
    <col min="4100" max="4100" width="2.109375" style="5" customWidth="1"/>
    <col min="4101" max="4101" width="5.88671875" style="5" customWidth="1"/>
    <col min="4102" max="4102" width="6.33203125" style="5" customWidth="1"/>
    <col min="4103" max="4103" width="6.77734375" style="5" customWidth="1"/>
    <col min="4104" max="4104" width="7.33203125" style="5" customWidth="1"/>
    <col min="4105" max="4105" width="7.21875" style="5" customWidth="1"/>
    <col min="4106" max="4106" width="4" style="5" customWidth="1"/>
    <col min="4107" max="4118" width="9.33203125" style="5" customWidth="1"/>
    <col min="4119" max="4352" width="9" style="5"/>
    <col min="4353" max="4354" width="3.33203125" style="5" customWidth="1"/>
    <col min="4355" max="4355" width="5.109375" style="5" customWidth="1"/>
    <col min="4356" max="4356" width="2.109375" style="5" customWidth="1"/>
    <col min="4357" max="4357" width="5.88671875" style="5" customWidth="1"/>
    <col min="4358" max="4358" width="6.33203125" style="5" customWidth="1"/>
    <col min="4359" max="4359" width="6.77734375" style="5" customWidth="1"/>
    <col min="4360" max="4360" width="7.33203125" style="5" customWidth="1"/>
    <col min="4361" max="4361" width="7.21875" style="5" customWidth="1"/>
    <col min="4362" max="4362" width="4" style="5" customWidth="1"/>
    <col min="4363" max="4374" width="9.33203125" style="5" customWidth="1"/>
    <col min="4375" max="4608" width="9" style="5"/>
    <col min="4609" max="4610" width="3.33203125" style="5" customWidth="1"/>
    <col min="4611" max="4611" width="5.109375" style="5" customWidth="1"/>
    <col min="4612" max="4612" width="2.109375" style="5" customWidth="1"/>
    <col min="4613" max="4613" width="5.88671875" style="5" customWidth="1"/>
    <col min="4614" max="4614" width="6.33203125" style="5" customWidth="1"/>
    <col min="4615" max="4615" width="6.77734375" style="5" customWidth="1"/>
    <col min="4616" max="4616" width="7.33203125" style="5" customWidth="1"/>
    <col min="4617" max="4617" width="7.21875" style="5" customWidth="1"/>
    <col min="4618" max="4618" width="4" style="5" customWidth="1"/>
    <col min="4619" max="4630" width="9.33203125" style="5" customWidth="1"/>
    <col min="4631" max="4864" width="9" style="5"/>
    <col min="4865" max="4866" width="3.33203125" style="5" customWidth="1"/>
    <col min="4867" max="4867" width="5.109375" style="5" customWidth="1"/>
    <col min="4868" max="4868" width="2.109375" style="5" customWidth="1"/>
    <col min="4869" max="4869" width="5.88671875" style="5" customWidth="1"/>
    <col min="4870" max="4870" width="6.33203125" style="5" customWidth="1"/>
    <col min="4871" max="4871" width="6.77734375" style="5" customWidth="1"/>
    <col min="4872" max="4872" width="7.33203125" style="5" customWidth="1"/>
    <col min="4873" max="4873" width="7.21875" style="5" customWidth="1"/>
    <col min="4874" max="4874" width="4" style="5" customWidth="1"/>
    <col min="4875" max="4886" width="9.33203125" style="5" customWidth="1"/>
    <col min="4887" max="5120" width="9" style="5"/>
    <col min="5121" max="5122" width="3.33203125" style="5" customWidth="1"/>
    <col min="5123" max="5123" width="5.109375" style="5" customWidth="1"/>
    <col min="5124" max="5124" width="2.109375" style="5" customWidth="1"/>
    <col min="5125" max="5125" width="5.88671875" style="5" customWidth="1"/>
    <col min="5126" max="5126" width="6.33203125" style="5" customWidth="1"/>
    <col min="5127" max="5127" width="6.77734375" style="5" customWidth="1"/>
    <col min="5128" max="5128" width="7.33203125" style="5" customWidth="1"/>
    <col min="5129" max="5129" width="7.21875" style="5" customWidth="1"/>
    <col min="5130" max="5130" width="4" style="5" customWidth="1"/>
    <col min="5131" max="5142" width="9.33203125" style="5" customWidth="1"/>
    <col min="5143" max="5376" width="9" style="5"/>
    <col min="5377" max="5378" width="3.33203125" style="5" customWidth="1"/>
    <col min="5379" max="5379" width="5.109375" style="5" customWidth="1"/>
    <col min="5380" max="5380" width="2.109375" style="5" customWidth="1"/>
    <col min="5381" max="5381" width="5.88671875" style="5" customWidth="1"/>
    <col min="5382" max="5382" width="6.33203125" style="5" customWidth="1"/>
    <col min="5383" max="5383" width="6.77734375" style="5" customWidth="1"/>
    <col min="5384" max="5384" width="7.33203125" style="5" customWidth="1"/>
    <col min="5385" max="5385" width="7.21875" style="5" customWidth="1"/>
    <col min="5386" max="5386" width="4" style="5" customWidth="1"/>
    <col min="5387" max="5398" width="9.33203125" style="5" customWidth="1"/>
    <col min="5399" max="5632" width="9" style="5"/>
    <col min="5633" max="5634" width="3.33203125" style="5" customWidth="1"/>
    <col min="5635" max="5635" width="5.109375" style="5" customWidth="1"/>
    <col min="5636" max="5636" width="2.109375" style="5" customWidth="1"/>
    <col min="5637" max="5637" width="5.88671875" style="5" customWidth="1"/>
    <col min="5638" max="5638" width="6.33203125" style="5" customWidth="1"/>
    <col min="5639" max="5639" width="6.77734375" style="5" customWidth="1"/>
    <col min="5640" max="5640" width="7.33203125" style="5" customWidth="1"/>
    <col min="5641" max="5641" width="7.21875" style="5" customWidth="1"/>
    <col min="5642" max="5642" width="4" style="5" customWidth="1"/>
    <col min="5643" max="5654" width="9.33203125" style="5" customWidth="1"/>
    <col min="5655" max="5888" width="9" style="5"/>
    <col min="5889" max="5890" width="3.33203125" style="5" customWidth="1"/>
    <col min="5891" max="5891" width="5.109375" style="5" customWidth="1"/>
    <col min="5892" max="5892" width="2.109375" style="5" customWidth="1"/>
    <col min="5893" max="5893" width="5.88671875" style="5" customWidth="1"/>
    <col min="5894" max="5894" width="6.33203125" style="5" customWidth="1"/>
    <col min="5895" max="5895" width="6.77734375" style="5" customWidth="1"/>
    <col min="5896" max="5896" width="7.33203125" style="5" customWidth="1"/>
    <col min="5897" max="5897" width="7.21875" style="5" customWidth="1"/>
    <col min="5898" max="5898" width="4" style="5" customWidth="1"/>
    <col min="5899" max="5910" width="9.33203125" style="5" customWidth="1"/>
    <col min="5911" max="6144" width="9" style="5"/>
    <col min="6145" max="6146" width="3.33203125" style="5" customWidth="1"/>
    <col min="6147" max="6147" width="5.109375" style="5" customWidth="1"/>
    <col min="6148" max="6148" width="2.109375" style="5" customWidth="1"/>
    <col min="6149" max="6149" width="5.88671875" style="5" customWidth="1"/>
    <col min="6150" max="6150" width="6.33203125" style="5" customWidth="1"/>
    <col min="6151" max="6151" width="6.77734375" style="5" customWidth="1"/>
    <col min="6152" max="6152" width="7.33203125" style="5" customWidth="1"/>
    <col min="6153" max="6153" width="7.21875" style="5" customWidth="1"/>
    <col min="6154" max="6154" width="4" style="5" customWidth="1"/>
    <col min="6155" max="6166" width="9.33203125" style="5" customWidth="1"/>
    <col min="6167" max="6400" width="9" style="5"/>
    <col min="6401" max="6402" width="3.33203125" style="5" customWidth="1"/>
    <col min="6403" max="6403" width="5.109375" style="5" customWidth="1"/>
    <col min="6404" max="6404" width="2.109375" style="5" customWidth="1"/>
    <col min="6405" max="6405" width="5.88671875" style="5" customWidth="1"/>
    <col min="6406" max="6406" width="6.33203125" style="5" customWidth="1"/>
    <col min="6407" max="6407" width="6.77734375" style="5" customWidth="1"/>
    <col min="6408" max="6408" width="7.33203125" style="5" customWidth="1"/>
    <col min="6409" max="6409" width="7.21875" style="5" customWidth="1"/>
    <col min="6410" max="6410" width="4" style="5" customWidth="1"/>
    <col min="6411" max="6422" width="9.33203125" style="5" customWidth="1"/>
    <col min="6423" max="6656" width="9" style="5"/>
    <col min="6657" max="6658" width="3.33203125" style="5" customWidth="1"/>
    <col min="6659" max="6659" width="5.109375" style="5" customWidth="1"/>
    <col min="6660" max="6660" width="2.109375" style="5" customWidth="1"/>
    <col min="6661" max="6661" width="5.88671875" style="5" customWidth="1"/>
    <col min="6662" max="6662" width="6.33203125" style="5" customWidth="1"/>
    <col min="6663" max="6663" width="6.77734375" style="5" customWidth="1"/>
    <col min="6664" max="6664" width="7.33203125" style="5" customWidth="1"/>
    <col min="6665" max="6665" width="7.21875" style="5" customWidth="1"/>
    <col min="6666" max="6666" width="4" style="5" customWidth="1"/>
    <col min="6667" max="6678" width="9.33203125" style="5" customWidth="1"/>
    <col min="6679" max="6912" width="9" style="5"/>
    <col min="6913" max="6914" width="3.33203125" style="5" customWidth="1"/>
    <col min="6915" max="6915" width="5.109375" style="5" customWidth="1"/>
    <col min="6916" max="6916" width="2.109375" style="5" customWidth="1"/>
    <col min="6917" max="6917" width="5.88671875" style="5" customWidth="1"/>
    <col min="6918" max="6918" width="6.33203125" style="5" customWidth="1"/>
    <col min="6919" max="6919" width="6.77734375" style="5" customWidth="1"/>
    <col min="6920" max="6920" width="7.33203125" style="5" customWidth="1"/>
    <col min="6921" max="6921" width="7.21875" style="5" customWidth="1"/>
    <col min="6922" max="6922" width="4" style="5" customWidth="1"/>
    <col min="6923" max="6934" width="9.33203125" style="5" customWidth="1"/>
    <col min="6935" max="7168" width="9" style="5"/>
    <col min="7169" max="7170" width="3.33203125" style="5" customWidth="1"/>
    <col min="7171" max="7171" width="5.109375" style="5" customWidth="1"/>
    <col min="7172" max="7172" width="2.109375" style="5" customWidth="1"/>
    <col min="7173" max="7173" width="5.88671875" style="5" customWidth="1"/>
    <col min="7174" max="7174" width="6.33203125" style="5" customWidth="1"/>
    <col min="7175" max="7175" width="6.77734375" style="5" customWidth="1"/>
    <col min="7176" max="7176" width="7.33203125" style="5" customWidth="1"/>
    <col min="7177" max="7177" width="7.21875" style="5" customWidth="1"/>
    <col min="7178" max="7178" width="4" style="5" customWidth="1"/>
    <col min="7179" max="7190" width="9.33203125" style="5" customWidth="1"/>
    <col min="7191" max="7424" width="9" style="5"/>
    <col min="7425" max="7426" width="3.33203125" style="5" customWidth="1"/>
    <col min="7427" max="7427" width="5.109375" style="5" customWidth="1"/>
    <col min="7428" max="7428" width="2.109375" style="5" customWidth="1"/>
    <col min="7429" max="7429" width="5.88671875" style="5" customWidth="1"/>
    <col min="7430" max="7430" width="6.33203125" style="5" customWidth="1"/>
    <col min="7431" max="7431" width="6.77734375" style="5" customWidth="1"/>
    <col min="7432" max="7432" width="7.33203125" style="5" customWidth="1"/>
    <col min="7433" max="7433" width="7.21875" style="5" customWidth="1"/>
    <col min="7434" max="7434" width="4" style="5" customWidth="1"/>
    <col min="7435" max="7446" width="9.33203125" style="5" customWidth="1"/>
    <col min="7447" max="7680" width="9" style="5"/>
    <col min="7681" max="7682" width="3.33203125" style="5" customWidth="1"/>
    <col min="7683" max="7683" width="5.109375" style="5" customWidth="1"/>
    <col min="7684" max="7684" width="2.109375" style="5" customWidth="1"/>
    <col min="7685" max="7685" width="5.88671875" style="5" customWidth="1"/>
    <col min="7686" max="7686" width="6.33203125" style="5" customWidth="1"/>
    <col min="7687" max="7687" width="6.77734375" style="5" customWidth="1"/>
    <col min="7688" max="7688" width="7.33203125" style="5" customWidth="1"/>
    <col min="7689" max="7689" width="7.21875" style="5" customWidth="1"/>
    <col min="7690" max="7690" width="4" style="5" customWidth="1"/>
    <col min="7691" max="7702" width="9.33203125" style="5" customWidth="1"/>
    <col min="7703" max="7936" width="9" style="5"/>
    <col min="7937" max="7938" width="3.33203125" style="5" customWidth="1"/>
    <col min="7939" max="7939" width="5.109375" style="5" customWidth="1"/>
    <col min="7940" max="7940" width="2.109375" style="5" customWidth="1"/>
    <col min="7941" max="7941" width="5.88671875" style="5" customWidth="1"/>
    <col min="7942" max="7942" width="6.33203125" style="5" customWidth="1"/>
    <col min="7943" max="7943" width="6.77734375" style="5" customWidth="1"/>
    <col min="7944" max="7944" width="7.33203125" style="5" customWidth="1"/>
    <col min="7945" max="7945" width="7.21875" style="5" customWidth="1"/>
    <col min="7946" max="7946" width="4" style="5" customWidth="1"/>
    <col min="7947" max="7958" width="9.33203125" style="5" customWidth="1"/>
    <col min="7959" max="8192" width="9" style="5"/>
    <col min="8193" max="8194" width="3.33203125" style="5" customWidth="1"/>
    <col min="8195" max="8195" width="5.109375" style="5" customWidth="1"/>
    <col min="8196" max="8196" width="2.109375" style="5" customWidth="1"/>
    <col min="8197" max="8197" width="5.88671875" style="5" customWidth="1"/>
    <col min="8198" max="8198" width="6.33203125" style="5" customWidth="1"/>
    <col min="8199" max="8199" width="6.77734375" style="5" customWidth="1"/>
    <col min="8200" max="8200" width="7.33203125" style="5" customWidth="1"/>
    <col min="8201" max="8201" width="7.21875" style="5" customWidth="1"/>
    <col min="8202" max="8202" width="4" style="5" customWidth="1"/>
    <col min="8203" max="8214" width="9.33203125" style="5" customWidth="1"/>
    <col min="8215" max="8448" width="9" style="5"/>
    <col min="8449" max="8450" width="3.33203125" style="5" customWidth="1"/>
    <col min="8451" max="8451" width="5.109375" style="5" customWidth="1"/>
    <col min="8452" max="8452" width="2.109375" style="5" customWidth="1"/>
    <col min="8453" max="8453" width="5.88671875" style="5" customWidth="1"/>
    <col min="8454" max="8454" width="6.33203125" style="5" customWidth="1"/>
    <col min="8455" max="8455" width="6.77734375" style="5" customWidth="1"/>
    <col min="8456" max="8456" width="7.33203125" style="5" customWidth="1"/>
    <col min="8457" max="8457" width="7.21875" style="5" customWidth="1"/>
    <col min="8458" max="8458" width="4" style="5" customWidth="1"/>
    <col min="8459" max="8470" width="9.33203125" style="5" customWidth="1"/>
    <col min="8471" max="8704" width="9" style="5"/>
    <col min="8705" max="8706" width="3.33203125" style="5" customWidth="1"/>
    <col min="8707" max="8707" width="5.109375" style="5" customWidth="1"/>
    <col min="8708" max="8708" width="2.109375" style="5" customWidth="1"/>
    <col min="8709" max="8709" width="5.88671875" style="5" customWidth="1"/>
    <col min="8710" max="8710" width="6.33203125" style="5" customWidth="1"/>
    <col min="8711" max="8711" width="6.77734375" style="5" customWidth="1"/>
    <col min="8712" max="8712" width="7.33203125" style="5" customWidth="1"/>
    <col min="8713" max="8713" width="7.21875" style="5" customWidth="1"/>
    <col min="8714" max="8714" width="4" style="5" customWidth="1"/>
    <col min="8715" max="8726" width="9.33203125" style="5" customWidth="1"/>
    <col min="8727" max="8960" width="9" style="5"/>
    <col min="8961" max="8962" width="3.33203125" style="5" customWidth="1"/>
    <col min="8963" max="8963" width="5.109375" style="5" customWidth="1"/>
    <col min="8964" max="8964" width="2.109375" style="5" customWidth="1"/>
    <col min="8965" max="8965" width="5.88671875" style="5" customWidth="1"/>
    <col min="8966" max="8966" width="6.33203125" style="5" customWidth="1"/>
    <col min="8967" max="8967" width="6.77734375" style="5" customWidth="1"/>
    <col min="8968" max="8968" width="7.33203125" style="5" customWidth="1"/>
    <col min="8969" max="8969" width="7.21875" style="5" customWidth="1"/>
    <col min="8970" max="8970" width="4" style="5" customWidth="1"/>
    <col min="8971" max="8982" width="9.33203125" style="5" customWidth="1"/>
    <col min="8983" max="9216" width="9" style="5"/>
    <col min="9217" max="9218" width="3.33203125" style="5" customWidth="1"/>
    <col min="9219" max="9219" width="5.109375" style="5" customWidth="1"/>
    <col min="9220" max="9220" width="2.109375" style="5" customWidth="1"/>
    <col min="9221" max="9221" width="5.88671875" style="5" customWidth="1"/>
    <col min="9222" max="9222" width="6.33203125" style="5" customWidth="1"/>
    <col min="9223" max="9223" width="6.77734375" style="5" customWidth="1"/>
    <col min="9224" max="9224" width="7.33203125" style="5" customWidth="1"/>
    <col min="9225" max="9225" width="7.21875" style="5" customWidth="1"/>
    <col min="9226" max="9226" width="4" style="5" customWidth="1"/>
    <col min="9227" max="9238" width="9.33203125" style="5" customWidth="1"/>
    <col min="9239" max="9472" width="9" style="5"/>
    <col min="9473" max="9474" width="3.33203125" style="5" customWidth="1"/>
    <col min="9475" max="9475" width="5.109375" style="5" customWidth="1"/>
    <col min="9476" max="9476" width="2.109375" style="5" customWidth="1"/>
    <col min="9477" max="9477" width="5.88671875" style="5" customWidth="1"/>
    <col min="9478" max="9478" width="6.33203125" style="5" customWidth="1"/>
    <col min="9479" max="9479" width="6.77734375" style="5" customWidth="1"/>
    <col min="9480" max="9480" width="7.33203125" style="5" customWidth="1"/>
    <col min="9481" max="9481" width="7.21875" style="5" customWidth="1"/>
    <col min="9482" max="9482" width="4" style="5" customWidth="1"/>
    <col min="9483" max="9494" width="9.33203125" style="5" customWidth="1"/>
    <col min="9495" max="9728" width="9" style="5"/>
    <col min="9729" max="9730" width="3.33203125" style="5" customWidth="1"/>
    <col min="9731" max="9731" width="5.109375" style="5" customWidth="1"/>
    <col min="9732" max="9732" width="2.109375" style="5" customWidth="1"/>
    <col min="9733" max="9733" width="5.88671875" style="5" customWidth="1"/>
    <col min="9734" max="9734" width="6.33203125" style="5" customWidth="1"/>
    <col min="9735" max="9735" width="6.77734375" style="5" customWidth="1"/>
    <col min="9736" max="9736" width="7.33203125" style="5" customWidth="1"/>
    <col min="9737" max="9737" width="7.21875" style="5" customWidth="1"/>
    <col min="9738" max="9738" width="4" style="5" customWidth="1"/>
    <col min="9739" max="9750" width="9.33203125" style="5" customWidth="1"/>
    <col min="9751" max="9984" width="9" style="5"/>
    <col min="9985" max="9986" width="3.33203125" style="5" customWidth="1"/>
    <col min="9987" max="9987" width="5.109375" style="5" customWidth="1"/>
    <col min="9988" max="9988" width="2.109375" style="5" customWidth="1"/>
    <col min="9989" max="9989" width="5.88671875" style="5" customWidth="1"/>
    <col min="9990" max="9990" width="6.33203125" style="5" customWidth="1"/>
    <col min="9991" max="9991" width="6.77734375" style="5" customWidth="1"/>
    <col min="9992" max="9992" width="7.33203125" style="5" customWidth="1"/>
    <col min="9993" max="9993" width="7.21875" style="5" customWidth="1"/>
    <col min="9994" max="9994" width="4" style="5" customWidth="1"/>
    <col min="9995" max="10006" width="9.33203125" style="5" customWidth="1"/>
    <col min="10007" max="10240" width="9" style="5"/>
    <col min="10241" max="10242" width="3.33203125" style="5" customWidth="1"/>
    <col min="10243" max="10243" width="5.109375" style="5" customWidth="1"/>
    <col min="10244" max="10244" width="2.109375" style="5" customWidth="1"/>
    <col min="10245" max="10245" width="5.88671875" style="5" customWidth="1"/>
    <col min="10246" max="10246" width="6.33203125" style="5" customWidth="1"/>
    <col min="10247" max="10247" width="6.77734375" style="5" customWidth="1"/>
    <col min="10248" max="10248" width="7.33203125" style="5" customWidth="1"/>
    <col min="10249" max="10249" width="7.21875" style="5" customWidth="1"/>
    <col min="10250" max="10250" width="4" style="5" customWidth="1"/>
    <col min="10251" max="10262" width="9.33203125" style="5" customWidth="1"/>
    <col min="10263" max="10496" width="9" style="5"/>
    <col min="10497" max="10498" width="3.33203125" style="5" customWidth="1"/>
    <col min="10499" max="10499" width="5.109375" style="5" customWidth="1"/>
    <col min="10500" max="10500" width="2.109375" style="5" customWidth="1"/>
    <col min="10501" max="10501" width="5.88671875" style="5" customWidth="1"/>
    <col min="10502" max="10502" width="6.33203125" style="5" customWidth="1"/>
    <col min="10503" max="10503" width="6.77734375" style="5" customWidth="1"/>
    <col min="10504" max="10504" width="7.33203125" style="5" customWidth="1"/>
    <col min="10505" max="10505" width="7.21875" style="5" customWidth="1"/>
    <col min="10506" max="10506" width="4" style="5" customWidth="1"/>
    <col min="10507" max="10518" width="9.33203125" style="5" customWidth="1"/>
    <col min="10519" max="10752" width="9" style="5"/>
    <col min="10753" max="10754" width="3.33203125" style="5" customWidth="1"/>
    <col min="10755" max="10755" width="5.109375" style="5" customWidth="1"/>
    <col min="10756" max="10756" width="2.109375" style="5" customWidth="1"/>
    <col min="10757" max="10757" width="5.88671875" style="5" customWidth="1"/>
    <col min="10758" max="10758" width="6.33203125" style="5" customWidth="1"/>
    <col min="10759" max="10759" width="6.77734375" style="5" customWidth="1"/>
    <col min="10760" max="10760" width="7.33203125" style="5" customWidth="1"/>
    <col min="10761" max="10761" width="7.21875" style="5" customWidth="1"/>
    <col min="10762" max="10762" width="4" style="5" customWidth="1"/>
    <col min="10763" max="10774" width="9.33203125" style="5" customWidth="1"/>
    <col min="10775" max="11008" width="9" style="5"/>
    <col min="11009" max="11010" width="3.33203125" style="5" customWidth="1"/>
    <col min="11011" max="11011" width="5.109375" style="5" customWidth="1"/>
    <col min="11012" max="11012" width="2.109375" style="5" customWidth="1"/>
    <col min="11013" max="11013" width="5.88671875" style="5" customWidth="1"/>
    <col min="11014" max="11014" width="6.33203125" style="5" customWidth="1"/>
    <col min="11015" max="11015" width="6.77734375" style="5" customWidth="1"/>
    <col min="11016" max="11016" width="7.33203125" style="5" customWidth="1"/>
    <col min="11017" max="11017" width="7.21875" style="5" customWidth="1"/>
    <col min="11018" max="11018" width="4" style="5" customWidth="1"/>
    <col min="11019" max="11030" width="9.33203125" style="5" customWidth="1"/>
    <col min="11031" max="11264" width="9" style="5"/>
    <col min="11265" max="11266" width="3.33203125" style="5" customWidth="1"/>
    <col min="11267" max="11267" width="5.109375" style="5" customWidth="1"/>
    <col min="11268" max="11268" width="2.109375" style="5" customWidth="1"/>
    <col min="11269" max="11269" width="5.88671875" style="5" customWidth="1"/>
    <col min="11270" max="11270" width="6.33203125" style="5" customWidth="1"/>
    <col min="11271" max="11271" width="6.77734375" style="5" customWidth="1"/>
    <col min="11272" max="11272" width="7.33203125" style="5" customWidth="1"/>
    <col min="11273" max="11273" width="7.21875" style="5" customWidth="1"/>
    <col min="11274" max="11274" width="4" style="5" customWidth="1"/>
    <col min="11275" max="11286" width="9.33203125" style="5" customWidth="1"/>
    <col min="11287" max="11520" width="9" style="5"/>
    <col min="11521" max="11522" width="3.33203125" style="5" customWidth="1"/>
    <col min="11523" max="11523" width="5.109375" style="5" customWidth="1"/>
    <col min="11524" max="11524" width="2.109375" style="5" customWidth="1"/>
    <col min="11525" max="11525" width="5.88671875" style="5" customWidth="1"/>
    <col min="11526" max="11526" width="6.33203125" style="5" customWidth="1"/>
    <col min="11527" max="11527" width="6.77734375" style="5" customWidth="1"/>
    <col min="11528" max="11528" width="7.33203125" style="5" customWidth="1"/>
    <col min="11529" max="11529" width="7.21875" style="5" customWidth="1"/>
    <col min="11530" max="11530" width="4" style="5" customWidth="1"/>
    <col min="11531" max="11542" width="9.33203125" style="5" customWidth="1"/>
    <col min="11543" max="11776" width="9" style="5"/>
    <col min="11777" max="11778" width="3.33203125" style="5" customWidth="1"/>
    <col min="11779" max="11779" width="5.109375" style="5" customWidth="1"/>
    <col min="11780" max="11780" width="2.109375" style="5" customWidth="1"/>
    <col min="11781" max="11781" width="5.88671875" style="5" customWidth="1"/>
    <col min="11782" max="11782" width="6.33203125" style="5" customWidth="1"/>
    <col min="11783" max="11783" width="6.77734375" style="5" customWidth="1"/>
    <col min="11784" max="11784" width="7.33203125" style="5" customWidth="1"/>
    <col min="11785" max="11785" width="7.21875" style="5" customWidth="1"/>
    <col min="11786" max="11786" width="4" style="5" customWidth="1"/>
    <col min="11787" max="11798" width="9.33203125" style="5" customWidth="1"/>
    <col min="11799" max="12032" width="9" style="5"/>
    <col min="12033" max="12034" width="3.33203125" style="5" customWidth="1"/>
    <col min="12035" max="12035" width="5.109375" style="5" customWidth="1"/>
    <col min="12036" max="12036" width="2.109375" style="5" customWidth="1"/>
    <col min="12037" max="12037" width="5.88671875" style="5" customWidth="1"/>
    <col min="12038" max="12038" width="6.33203125" style="5" customWidth="1"/>
    <col min="12039" max="12039" width="6.77734375" style="5" customWidth="1"/>
    <col min="12040" max="12040" width="7.33203125" style="5" customWidth="1"/>
    <col min="12041" max="12041" width="7.21875" style="5" customWidth="1"/>
    <col min="12042" max="12042" width="4" style="5" customWidth="1"/>
    <col min="12043" max="12054" width="9.33203125" style="5" customWidth="1"/>
    <col min="12055" max="12288" width="9" style="5"/>
    <col min="12289" max="12290" width="3.33203125" style="5" customWidth="1"/>
    <col min="12291" max="12291" width="5.109375" style="5" customWidth="1"/>
    <col min="12292" max="12292" width="2.109375" style="5" customWidth="1"/>
    <col min="12293" max="12293" width="5.88671875" style="5" customWidth="1"/>
    <col min="12294" max="12294" width="6.33203125" style="5" customWidth="1"/>
    <col min="12295" max="12295" width="6.77734375" style="5" customWidth="1"/>
    <col min="12296" max="12296" width="7.33203125" style="5" customWidth="1"/>
    <col min="12297" max="12297" width="7.21875" style="5" customWidth="1"/>
    <col min="12298" max="12298" width="4" style="5" customWidth="1"/>
    <col min="12299" max="12310" width="9.33203125" style="5" customWidth="1"/>
    <col min="12311" max="12544" width="9" style="5"/>
    <col min="12545" max="12546" width="3.33203125" style="5" customWidth="1"/>
    <col min="12547" max="12547" width="5.109375" style="5" customWidth="1"/>
    <col min="12548" max="12548" width="2.109375" style="5" customWidth="1"/>
    <col min="12549" max="12549" width="5.88671875" style="5" customWidth="1"/>
    <col min="12550" max="12550" width="6.33203125" style="5" customWidth="1"/>
    <col min="12551" max="12551" width="6.77734375" style="5" customWidth="1"/>
    <col min="12552" max="12552" width="7.33203125" style="5" customWidth="1"/>
    <col min="12553" max="12553" width="7.21875" style="5" customWidth="1"/>
    <col min="12554" max="12554" width="4" style="5" customWidth="1"/>
    <col min="12555" max="12566" width="9.33203125" style="5" customWidth="1"/>
    <col min="12567" max="12800" width="9" style="5"/>
    <col min="12801" max="12802" width="3.33203125" style="5" customWidth="1"/>
    <col min="12803" max="12803" width="5.109375" style="5" customWidth="1"/>
    <col min="12804" max="12804" width="2.109375" style="5" customWidth="1"/>
    <col min="12805" max="12805" width="5.88671875" style="5" customWidth="1"/>
    <col min="12806" max="12806" width="6.33203125" style="5" customWidth="1"/>
    <col min="12807" max="12807" width="6.77734375" style="5" customWidth="1"/>
    <col min="12808" max="12808" width="7.33203125" style="5" customWidth="1"/>
    <col min="12809" max="12809" width="7.21875" style="5" customWidth="1"/>
    <col min="12810" max="12810" width="4" style="5" customWidth="1"/>
    <col min="12811" max="12822" width="9.33203125" style="5" customWidth="1"/>
    <col min="12823" max="13056" width="9" style="5"/>
    <col min="13057" max="13058" width="3.33203125" style="5" customWidth="1"/>
    <col min="13059" max="13059" width="5.109375" style="5" customWidth="1"/>
    <col min="13060" max="13060" width="2.109375" style="5" customWidth="1"/>
    <col min="13061" max="13061" width="5.88671875" style="5" customWidth="1"/>
    <col min="13062" max="13062" width="6.33203125" style="5" customWidth="1"/>
    <col min="13063" max="13063" width="6.77734375" style="5" customWidth="1"/>
    <col min="13064" max="13064" width="7.33203125" style="5" customWidth="1"/>
    <col min="13065" max="13065" width="7.21875" style="5" customWidth="1"/>
    <col min="13066" max="13066" width="4" style="5" customWidth="1"/>
    <col min="13067" max="13078" width="9.33203125" style="5" customWidth="1"/>
    <col min="13079" max="13312" width="9" style="5"/>
    <col min="13313" max="13314" width="3.33203125" style="5" customWidth="1"/>
    <col min="13315" max="13315" width="5.109375" style="5" customWidth="1"/>
    <col min="13316" max="13316" width="2.109375" style="5" customWidth="1"/>
    <col min="13317" max="13317" width="5.88671875" style="5" customWidth="1"/>
    <col min="13318" max="13318" width="6.33203125" style="5" customWidth="1"/>
    <col min="13319" max="13319" width="6.77734375" style="5" customWidth="1"/>
    <col min="13320" max="13320" width="7.33203125" style="5" customWidth="1"/>
    <col min="13321" max="13321" width="7.21875" style="5" customWidth="1"/>
    <col min="13322" max="13322" width="4" style="5" customWidth="1"/>
    <col min="13323" max="13334" width="9.33203125" style="5" customWidth="1"/>
    <col min="13335" max="13568" width="9" style="5"/>
    <col min="13569" max="13570" width="3.33203125" style="5" customWidth="1"/>
    <col min="13571" max="13571" width="5.109375" style="5" customWidth="1"/>
    <col min="13572" max="13572" width="2.109375" style="5" customWidth="1"/>
    <col min="13573" max="13573" width="5.88671875" style="5" customWidth="1"/>
    <col min="13574" max="13574" width="6.33203125" style="5" customWidth="1"/>
    <col min="13575" max="13575" width="6.77734375" style="5" customWidth="1"/>
    <col min="13576" max="13576" width="7.33203125" style="5" customWidth="1"/>
    <col min="13577" max="13577" width="7.21875" style="5" customWidth="1"/>
    <col min="13578" max="13578" width="4" style="5" customWidth="1"/>
    <col min="13579" max="13590" width="9.33203125" style="5" customWidth="1"/>
    <col min="13591" max="13824" width="9" style="5"/>
    <col min="13825" max="13826" width="3.33203125" style="5" customWidth="1"/>
    <col min="13827" max="13827" width="5.109375" style="5" customWidth="1"/>
    <col min="13828" max="13828" width="2.109375" style="5" customWidth="1"/>
    <col min="13829" max="13829" width="5.88671875" style="5" customWidth="1"/>
    <col min="13830" max="13830" width="6.33203125" style="5" customWidth="1"/>
    <col min="13831" max="13831" width="6.77734375" style="5" customWidth="1"/>
    <col min="13832" max="13832" width="7.33203125" style="5" customWidth="1"/>
    <col min="13833" max="13833" width="7.21875" style="5" customWidth="1"/>
    <col min="13834" max="13834" width="4" style="5" customWidth="1"/>
    <col min="13835" max="13846" width="9.33203125" style="5" customWidth="1"/>
    <col min="13847" max="14080" width="9" style="5"/>
    <col min="14081" max="14082" width="3.33203125" style="5" customWidth="1"/>
    <col min="14083" max="14083" width="5.109375" style="5" customWidth="1"/>
    <col min="14084" max="14084" width="2.109375" style="5" customWidth="1"/>
    <col min="14085" max="14085" width="5.88671875" style="5" customWidth="1"/>
    <col min="14086" max="14086" width="6.33203125" style="5" customWidth="1"/>
    <col min="14087" max="14087" width="6.77734375" style="5" customWidth="1"/>
    <col min="14088" max="14088" width="7.33203125" style="5" customWidth="1"/>
    <col min="14089" max="14089" width="7.21875" style="5" customWidth="1"/>
    <col min="14090" max="14090" width="4" style="5" customWidth="1"/>
    <col min="14091" max="14102" width="9.33203125" style="5" customWidth="1"/>
    <col min="14103" max="14336" width="9" style="5"/>
    <col min="14337" max="14338" width="3.33203125" style="5" customWidth="1"/>
    <col min="14339" max="14339" width="5.109375" style="5" customWidth="1"/>
    <col min="14340" max="14340" width="2.109375" style="5" customWidth="1"/>
    <col min="14341" max="14341" width="5.88671875" style="5" customWidth="1"/>
    <col min="14342" max="14342" width="6.33203125" style="5" customWidth="1"/>
    <col min="14343" max="14343" width="6.77734375" style="5" customWidth="1"/>
    <col min="14344" max="14344" width="7.33203125" style="5" customWidth="1"/>
    <col min="14345" max="14345" width="7.21875" style="5" customWidth="1"/>
    <col min="14346" max="14346" width="4" style="5" customWidth="1"/>
    <col min="14347" max="14358" width="9.33203125" style="5" customWidth="1"/>
    <col min="14359" max="14592" width="9" style="5"/>
    <col min="14593" max="14594" width="3.33203125" style="5" customWidth="1"/>
    <col min="14595" max="14595" width="5.109375" style="5" customWidth="1"/>
    <col min="14596" max="14596" width="2.109375" style="5" customWidth="1"/>
    <col min="14597" max="14597" width="5.88671875" style="5" customWidth="1"/>
    <col min="14598" max="14598" width="6.33203125" style="5" customWidth="1"/>
    <col min="14599" max="14599" width="6.77734375" style="5" customWidth="1"/>
    <col min="14600" max="14600" width="7.33203125" style="5" customWidth="1"/>
    <col min="14601" max="14601" width="7.21875" style="5" customWidth="1"/>
    <col min="14602" max="14602" width="4" style="5" customWidth="1"/>
    <col min="14603" max="14614" width="9.33203125" style="5" customWidth="1"/>
    <col min="14615" max="14848" width="9" style="5"/>
    <col min="14849" max="14850" width="3.33203125" style="5" customWidth="1"/>
    <col min="14851" max="14851" width="5.109375" style="5" customWidth="1"/>
    <col min="14852" max="14852" width="2.109375" style="5" customWidth="1"/>
    <col min="14853" max="14853" width="5.88671875" style="5" customWidth="1"/>
    <col min="14854" max="14854" width="6.33203125" style="5" customWidth="1"/>
    <col min="14855" max="14855" width="6.77734375" style="5" customWidth="1"/>
    <col min="14856" max="14856" width="7.33203125" style="5" customWidth="1"/>
    <col min="14857" max="14857" width="7.21875" style="5" customWidth="1"/>
    <col min="14858" max="14858" width="4" style="5" customWidth="1"/>
    <col min="14859" max="14870" width="9.33203125" style="5" customWidth="1"/>
    <col min="14871" max="15104" width="9" style="5"/>
    <col min="15105" max="15106" width="3.33203125" style="5" customWidth="1"/>
    <col min="15107" max="15107" width="5.109375" style="5" customWidth="1"/>
    <col min="15108" max="15108" width="2.109375" style="5" customWidth="1"/>
    <col min="15109" max="15109" width="5.88671875" style="5" customWidth="1"/>
    <col min="15110" max="15110" width="6.33203125" style="5" customWidth="1"/>
    <col min="15111" max="15111" width="6.77734375" style="5" customWidth="1"/>
    <col min="15112" max="15112" width="7.33203125" style="5" customWidth="1"/>
    <col min="15113" max="15113" width="7.21875" style="5" customWidth="1"/>
    <col min="15114" max="15114" width="4" style="5" customWidth="1"/>
    <col min="15115" max="15126" width="9.33203125" style="5" customWidth="1"/>
    <col min="15127" max="15360" width="9" style="5"/>
    <col min="15361" max="15362" width="3.33203125" style="5" customWidth="1"/>
    <col min="15363" max="15363" width="5.109375" style="5" customWidth="1"/>
    <col min="15364" max="15364" width="2.109375" style="5" customWidth="1"/>
    <col min="15365" max="15365" width="5.88671875" style="5" customWidth="1"/>
    <col min="15366" max="15366" width="6.33203125" style="5" customWidth="1"/>
    <col min="15367" max="15367" width="6.77734375" style="5" customWidth="1"/>
    <col min="15368" max="15368" width="7.33203125" style="5" customWidth="1"/>
    <col min="15369" max="15369" width="7.21875" style="5" customWidth="1"/>
    <col min="15370" max="15370" width="4" style="5" customWidth="1"/>
    <col min="15371" max="15382" width="9.33203125" style="5" customWidth="1"/>
    <col min="15383" max="15616" width="9" style="5"/>
    <col min="15617" max="15618" width="3.33203125" style="5" customWidth="1"/>
    <col min="15619" max="15619" width="5.109375" style="5" customWidth="1"/>
    <col min="15620" max="15620" width="2.109375" style="5" customWidth="1"/>
    <col min="15621" max="15621" width="5.88671875" style="5" customWidth="1"/>
    <col min="15622" max="15622" width="6.33203125" style="5" customWidth="1"/>
    <col min="15623" max="15623" width="6.77734375" style="5" customWidth="1"/>
    <col min="15624" max="15624" width="7.33203125" style="5" customWidth="1"/>
    <col min="15625" max="15625" width="7.21875" style="5" customWidth="1"/>
    <col min="15626" max="15626" width="4" style="5" customWidth="1"/>
    <col min="15627" max="15638" width="9.33203125" style="5" customWidth="1"/>
    <col min="15639" max="15872" width="9" style="5"/>
    <col min="15873" max="15874" width="3.33203125" style="5" customWidth="1"/>
    <col min="15875" max="15875" width="5.109375" style="5" customWidth="1"/>
    <col min="15876" max="15876" width="2.109375" style="5" customWidth="1"/>
    <col min="15877" max="15877" width="5.88671875" style="5" customWidth="1"/>
    <col min="15878" max="15878" width="6.33203125" style="5" customWidth="1"/>
    <col min="15879" max="15879" width="6.77734375" style="5" customWidth="1"/>
    <col min="15880" max="15880" width="7.33203125" style="5" customWidth="1"/>
    <col min="15881" max="15881" width="7.21875" style="5" customWidth="1"/>
    <col min="15882" max="15882" width="4" style="5" customWidth="1"/>
    <col min="15883" max="15894" width="9.33203125" style="5" customWidth="1"/>
    <col min="15895" max="16128" width="9" style="5"/>
    <col min="16129" max="16130" width="3.33203125" style="5" customWidth="1"/>
    <col min="16131" max="16131" width="5.109375" style="5" customWidth="1"/>
    <col min="16132" max="16132" width="2.109375" style="5" customWidth="1"/>
    <col min="16133" max="16133" width="5.88671875" style="5" customWidth="1"/>
    <col min="16134" max="16134" width="6.33203125" style="5" customWidth="1"/>
    <col min="16135" max="16135" width="6.77734375" style="5" customWidth="1"/>
    <col min="16136" max="16136" width="7.33203125" style="5" customWidth="1"/>
    <col min="16137" max="16137" width="7.21875" style="5" customWidth="1"/>
    <col min="16138" max="16138" width="4" style="5" customWidth="1"/>
    <col min="16139" max="16150" width="9.33203125" style="5" customWidth="1"/>
    <col min="16151" max="16384" width="9" style="5"/>
  </cols>
  <sheetData>
    <row r="1" spans="1:32">
      <c r="V1" s="6" t="s">
        <v>56</v>
      </c>
    </row>
    <row r="2" spans="1:32" s="12" customFormat="1" ht="13.5" customHeight="1">
      <c r="A2" s="41"/>
      <c r="B2" s="42"/>
      <c r="C2" s="8"/>
      <c r="D2" s="8"/>
      <c r="E2" s="8"/>
      <c r="F2" s="8"/>
      <c r="G2" s="8"/>
      <c r="H2" s="8"/>
      <c r="I2" s="9" t="s">
        <v>3</v>
      </c>
      <c r="J2" s="10"/>
      <c r="K2" s="470" t="s">
        <v>259</v>
      </c>
      <c r="L2" s="470" t="s">
        <v>260</v>
      </c>
      <c r="M2" s="470" t="s">
        <v>261</v>
      </c>
      <c r="N2" s="524" t="s">
        <v>265</v>
      </c>
      <c r="O2" s="524" t="s">
        <v>266</v>
      </c>
      <c r="P2" s="524" t="s">
        <v>267</v>
      </c>
      <c r="Q2" s="470" t="s">
        <v>262</v>
      </c>
      <c r="R2" s="470" t="s">
        <v>263</v>
      </c>
      <c r="S2" s="470" t="s">
        <v>264</v>
      </c>
      <c r="T2" s="526" t="s">
        <v>280</v>
      </c>
      <c r="U2" s="468" t="s">
        <v>281</v>
      </c>
      <c r="V2" s="468" t="s">
        <v>282</v>
      </c>
      <c r="W2" s="470" t="s">
        <v>272</v>
      </c>
      <c r="X2" s="468" t="s">
        <v>283</v>
      </c>
      <c r="Y2" s="470" t="s">
        <v>273</v>
      </c>
      <c r="Z2" s="468" t="s">
        <v>284</v>
      </c>
      <c r="AA2" s="470" t="s">
        <v>275</v>
      </c>
      <c r="AB2" s="468" t="s">
        <v>285</v>
      </c>
      <c r="AC2" s="470" t="s">
        <v>277</v>
      </c>
      <c r="AD2" s="468" t="s">
        <v>286</v>
      </c>
      <c r="AE2" s="470" t="s">
        <v>279</v>
      </c>
      <c r="AF2" s="470" t="s">
        <v>270</v>
      </c>
    </row>
    <row r="3" spans="1:32" s="12" customFormat="1" ht="30" customHeight="1">
      <c r="A3" s="43"/>
      <c r="B3" s="44"/>
      <c r="C3" s="14" t="s">
        <v>57</v>
      </c>
      <c r="D3" s="14"/>
      <c r="E3" s="14" t="s">
        <v>58</v>
      </c>
      <c r="F3" s="14"/>
      <c r="G3" s="14"/>
      <c r="H3" s="14"/>
      <c r="I3" s="14"/>
      <c r="J3" s="15"/>
      <c r="K3" s="471"/>
      <c r="L3" s="471"/>
      <c r="M3" s="471"/>
      <c r="N3" s="525"/>
      <c r="O3" s="525"/>
      <c r="P3" s="525"/>
      <c r="Q3" s="471"/>
      <c r="R3" s="471"/>
      <c r="S3" s="471"/>
      <c r="T3" s="469"/>
      <c r="U3" s="469"/>
      <c r="V3" s="469"/>
      <c r="W3" s="471"/>
      <c r="X3" s="469"/>
      <c r="Y3" s="471"/>
      <c r="Z3" s="469"/>
      <c r="AA3" s="471"/>
      <c r="AB3" s="469"/>
      <c r="AC3" s="471"/>
      <c r="AD3" s="469"/>
      <c r="AE3" s="471"/>
      <c r="AF3" s="471"/>
    </row>
    <row r="4" spans="1:32" s="12" customFormat="1" ht="15.75" customHeight="1">
      <c r="A4" s="513" t="s">
        <v>59</v>
      </c>
      <c r="B4" s="512" t="s">
        <v>9</v>
      </c>
      <c r="C4" s="45">
        <v>1</v>
      </c>
      <c r="D4" s="523" t="s">
        <v>60</v>
      </c>
      <c r="E4" s="486"/>
      <c r="F4" s="486"/>
      <c r="G4" s="486"/>
      <c r="H4" s="486"/>
      <c r="I4" s="486"/>
      <c r="J4" s="226" t="s">
        <v>11</v>
      </c>
      <c r="K4" s="46">
        <v>42197</v>
      </c>
      <c r="L4" s="46">
        <v>40807</v>
      </c>
      <c r="M4" s="46">
        <f t="shared" ref="M4:V4" si="0">M5+M11</f>
        <v>41283</v>
      </c>
      <c r="N4" s="46">
        <f t="shared" si="0"/>
        <v>35710</v>
      </c>
      <c r="O4" s="46">
        <f t="shared" si="0"/>
        <v>36996</v>
      </c>
      <c r="P4" s="46">
        <f t="shared" si="0"/>
        <v>40490</v>
      </c>
      <c r="Q4" s="46">
        <f t="shared" si="0"/>
        <v>35358</v>
      </c>
      <c r="R4" s="46">
        <f t="shared" si="0"/>
        <v>37539</v>
      </c>
      <c r="S4" s="46">
        <f t="shared" si="0"/>
        <v>42812</v>
      </c>
      <c r="T4" s="46">
        <f t="shared" si="0"/>
        <v>43200</v>
      </c>
      <c r="U4" s="46">
        <f t="shared" si="0"/>
        <v>46046</v>
      </c>
      <c r="V4" s="46">
        <f t="shared" si="0"/>
        <v>40742</v>
      </c>
      <c r="W4" s="46">
        <v>27740</v>
      </c>
      <c r="X4" s="46">
        <f t="shared" ref="X4:AF4" si="1">X5+X11</f>
        <v>29775</v>
      </c>
      <c r="Y4" s="46">
        <f t="shared" si="1"/>
        <v>28986.399999999998</v>
      </c>
      <c r="Z4" s="46">
        <f t="shared" si="1"/>
        <v>30873</v>
      </c>
      <c r="AA4" s="46">
        <f t="shared" si="1"/>
        <v>30144.68</v>
      </c>
      <c r="AB4" s="46">
        <f t="shared" si="1"/>
        <v>31972</v>
      </c>
      <c r="AC4" s="46">
        <f t="shared" si="1"/>
        <v>31244.38</v>
      </c>
      <c r="AD4" s="46">
        <f t="shared" si="1"/>
        <v>31847</v>
      </c>
      <c r="AE4" s="46">
        <f t="shared" si="1"/>
        <v>31130.92</v>
      </c>
      <c r="AF4" s="46">
        <f t="shared" si="1"/>
        <v>0</v>
      </c>
    </row>
    <row r="5" spans="1:32" s="19" customFormat="1" ht="15.75" customHeight="1">
      <c r="A5" s="521"/>
      <c r="B5" s="512"/>
      <c r="C5" s="47" t="s">
        <v>62</v>
      </c>
      <c r="D5" s="227"/>
      <c r="E5" s="507" t="s">
        <v>10</v>
      </c>
      <c r="F5" s="507"/>
      <c r="G5" s="507"/>
      <c r="H5" s="507"/>
      <c r="I5" s="473"/>
      <c r="J5" s="226" t="s">
        <v>14</v>
      </c>
      <c r="K5" s="46">
        <v>30188</v>
      </c>
      <c r="L5" s="46">
        <v>29499</v>
      </c>
      <c r="M5" s="46">
        <v>27728</v>
      </c>
      <c r="N5" s="46">
        <v>29965</v>
      </c>
      <c r="O5" s="46">
        <v>33155</v>
      </c>
      <c r="P5" s="46">
        <f>P6+P9+P10</f>
        <v>35752</v>
      </c>
      <c r="Q5" s="46">
        <v>32656</v>
      </c>
      <c r="R5" s="46">
        <f>R6+R9+R10</f>
        <v>32924</v>
      </c>
      <c r="S5" s="46">
        <f>S6+S9+S10</f>
        <v>34309</v>
      </c>
      <c r="T5" s="46">
        <v>30911</v>
      </c>
      <c r="U5" s="46">
        <f>SUM(U6+U10)</f>
        <v>26832</v>
      </c>
      <c r="V5" s="46">
        <f>SUM(V6+V10)</f>
        <v>26038</v>
      </c>
      <c r="W5" s="46">
        <v>26011</v>
      </c>
      <c r="X5" s="46">
        <f t="shared" ref="X5:AE5" si="2">SUM(X6+X10)</f>
        <v>28508</v>
      </c>
      <c r="Y5" s="46">
        <f t="shared" si="2"/>
        <v>27942.399999999998</v>
      </c>
      <c r="Z5" s="46">
        <f t="shared" si="2"/>
        <v>29994</v>
      </c>
      <c r="AA5" s="46">
        <f t="shared" si="2"/>
        <v>29398.68</v>
      </c>
      <c r="AB5" s="46">
        <f t="shared" si="2"/>
        <v>31359</v>
      </c>
      <c r="AC5" s="46">
        <f t="shared" si="2"/>
        <v>30736.38</v>
      </c>
      <c r="AD5" s="46">
        <f t="shared" si="2"/>
        <v>31432</v>
      </c>
      <c r="AE5" s="46">
        <f t="shared" si="2"/>
        <v>30807.919999999998</v>
      </c>
      <c r="AF5" s="46">
        <f>AF6+AF9+AF10</f>
        <v>0</v>
      </c>
    </row>
    <row r="6" spans="1:32" s="19" customFormat="1" ht="15.75" customHeight="1">
      <c r="A6" s="521"/>
      <c r="B6" s="512"/>
      <c r="C6" s="49"/>
      <c r="D6" s="20"/>
      <c r="E6" s="50" t="s">
        <v>63</v>
      </c>
      <c r="F6" s="507" t="s">
        <v>12</v>
      </c>
      <c r="G6" s="507"/>
      <c r="H6" s="507"/>
      <c r="I6" s="507"/>
      <c r="J6" s="508"/>
      <c r="K6" s="51">
        <v>30188</v>
      </c>
      <c r="L6" s="51">
        <v>29465</v>
      </c>
      <c r="M6" s="51">
        <v>27726</v>
      </c>
      <c r="N6" s="51">
        <v>29948</v>
      </c>
      <c r="O6" s="51">
        <v>33136</v>
      </c>
      <c r="P6" s="51">
        <v>35752</v>
      </c>
      <c r="Q6" s="51">
        <v>32622</v>
      </c>
      <c r="R6" s="51">
        <v>32865</v>
      </c>
      <c r="S6" s="51">
        <v>34280</v>
      </c>
      <c r="T6" s="51">
        <v>30688</v>
      </c>
      <c r="U6" s="51">
        <v>26625</v>
      </c>
      <c r="V6" s="221">
        <v>25731</v>
      </c>
      <c r="W6" s="221">
        <v>26011</v>
      </c>
      <c r="X6" s="221">
        <v>28280</v>
      </c>
      <c r="Y6" s="221">
        <f>SUM(X6*0.98)</f>
        <v>27714.399999999998</v>
      </c>
      <c r="Z6" s="221">
        <v>29766</v>
      </c>
      <c r="AA6" s="221">
        <f>SUM(Z6*0.98)</f>
        <v>29170.68</v>
      </c>
      <c r="AB6" s="221">
        <v>31131</v>
      </c>
      <c r="AC6" s="221">
        <f>SUM(AB6*0.98)</f>
        <v>30508.38</v>
      </c>
      <c r="AD6" s="221">
        <v>31204</v>
      </c>
      <c r="AE6" s="221">
        <f>SUM(AD6*0.98)</f>
        <v>30579.919999999998</v>
      </c>
      <c r="AF6" s="51"/>
    </row>
    <row r="7" spans="1:32" s="19" customFormat="1" ht="15.75" hidden="1" customHeight="1">
      <c r="A7" s="521"/>
      <c r="B7" s="512"/>
      <c r="C7" s="49"/>
      <c r="D7" s="20"/>
      <c r="E7" s="50"/>
      <c r="F7" s="228"/>
      <c r="G7" s="517" t="s">
        <v>268</v>
      </c>
      <c r="H7" s="517"/>
      <c r="I7" s="517"/>
      <c r="J7" s="518"/>
      <c r="K7" s="218">
        <v>244952</v>
      </c>
      <c r="L7" s="218">
        <v>239870</v>
      </c>
      <c r="M7" s="218">
        <v>227631</v>
      </c>
      <c r="N7" s="218">
        <v>222105</v>
      </c>
      <c r="O7" s="218">
        <v>215973</v>
      </c>
      <c r="P7" s="218">
        <v>220952</v>
      </c>
      <c r="Q7" s="218">
        <v>202526</v>
      </c>
      <c r="R7" s="218">
        <v>203482</v>
      </c>
      <c r="S7" s="218">
        <v>213721</v>
      </c>
      <c r="T7" s="218">
        <v>186591</v>
      </c>
      <c r="U7" s="51">
        <f>SUM(T7*0.98)</f>
        <v>182859.18</v>
      </c>
      <c r="V7" s="51">
        <f>SUM(U7*0.98)</f>
        <v>179201.9964</v>
      </c>
      <c r="W7" s="51">
        <v>175617.95647199999</v>
      </c>
      <c r="X7" s="51">
        <f>SUM(W7*0.98)</f>
        <v>172105.59734255998</v>
      </c>
      <c r="Y7" s="51">
        <f>SUM(X7*0.98)</f>
        <v>168663.48539570879</v>
      </c>
      <c r="Z7" s="51">
        <f>SUM(Y7*0.98)</f>
        <v>165290.21568779461</v>
      </c>
      <c r="AA7" s="51">
        <f>SUM(Z7*0.98)</f>
        <v>161984.41137403873</v>
      </c>
      <c r="AB7" s="51">
        <f>SUM(AA7*0.98)</f>
        <v>158744.72314655795</v>
      </c>
      <c r="AC7" s="51">
        <f>SUM(AB7*0.98)</f>
        <v>155569.82868362678</v>
      </c>
      <c r="AD7" s="51">
        <f>SUM(AC7*0.98)</f>
        <v>152458.43210995424</v>
      </c>
      <c r="AE7" s="51"/>
      <c r="AF7" s="51"/>
    </row>
    <row r="8" spans="1:32" s="19" customFormat="1" ht="15.75" hidden="1" customHeight="1">
      <c r="A8" s="521"/>
      <c r="B8" s="512"/>
      <c r="C8" s="49"/>
      <c r="D8" s="20"/>
      <c r="E8" s="50"/>
      <c r="F8" s="228"/>
      <c r="G8" s="517" t="s">
        <v>269</v>
      </c>
      <c r="H8" s="517"/>
      <c r="I8" s="517"/>
      <c r="J8" s="518"/>
      <c r="K8" s="218">
        <v>1746</v>
      </c>
      <c r="L8" s="218">
        <v>1713</v>
      </c>
      <c r="M8" s="218">
        <v>1669</v>
      </c>
      <c r="N8" s="218">
        <v>1608</v>
      </c>
      <c r="O8" s="218">
        <v>1563</v>
      </c>
      <c r="P8" s="218">
        <v>1501</v>
      </c>
      <c r="Q8" s="218">
        <v>1446</v>
      </c>
      <c r="R8" s="218">
        <v>1421</v>
      </c>
      <c r="S8" s="218">
        <v>1374</v>
      </c>
      <c r="T8" s="218">
        <v>1312</v>
      </c>
      <c r="U8" s="51"/>
      <c r="V8" s="51"/>
      <c r="W8" s="51"/>
      <c r="X8" s="51"/>
      <c r="Y8" s="51"/>
      <c r="Z8" s="51"/>
      <c r="AA8" s="51"/>
      <c r="AB8" s="51"/>
      <c r="AC8" s="51"/>
      <c r="AD8" s="51"/>
      <c r="AE8" s="51"/>
      <c r="AF8" s="51"/>
    </row>
    <row r="9" spans="1:32" s="19" customFormat="1" ht="15.75" customHeight="1">
      <c r="A9" s="521"/>
      <c r="B9" s="512"/>
      <c r="C9" s="49"/>
      <c r="D9" s="20"/>
      <c r="E9" s="50" t="s">
        <v>64</v>
      </c>
      <c r="F9" s="507" t="s">
        <v>13</v>
      </c>
      <c r="G9" s="507"/>
      <c r="H9" s="507"/>
      <c r="I9" s="473"/>
      <c r="J9" s="226" t="s">
        <v>17</v>
      </c>
      <c r="K9" s="51"/>
      <c r="L9" s="51"/>
      <c r="M9" s="51"/>
      <c r="N9" s="51"/>
      <c r="O9" s="51"/>
      <c r="P9" s="51"/>
      <c r="Q9" s="51"/>
      <c r="R9" s="51"/>
      <c r="S9" s="51"/>
      <c r="T9" s="51"/>
      <c r="U9" s="51"/>
      <c r="V9" s="51"/>
      <c r="W9" s="51"/>
      <c r="X9" s="51"/>
      <c r="Y9" s="51"/>
      <c r="Z9" s="51"/>
      <c r="AA9" s="51"/>
      <c r="AB9" s="51"/>
      <c r="AC9" s="51"/>
      <c r="AD9" s="51"/>
      <c r="AE9" s="51"/>
      <c r="AF9" s="51"/>
    </row>
    <row r="10" spans="1:32" s="19" customFormat="1" ht="15.75" customHeight="1">
      <c r="A10" s="521"/>
      <c r="B10" s="512"/>
      <c r="C10" s="49"/>
      <c r="D10" s="20"/>
      <c r="E10" s="50" t="s">
        <v>65</v>
      </c>
      <c r="F10" s="507" t="s">
        <v>15</v>
      </c>
      <c r="G10" s="507"/>
      <c r="H10" s="507"/>
      <c r="I10" s="507"/>
      <c r="J10" s="508"/>
      <c r="K10" s="51"/>
      <c r="L10" s="51">
        <v>34</v>
      </c>
      <c r="M10" s="51">
        <v>2</v>
      </c>
      <c r="N10" s="51">
        <v>17</v>
      </c>
      <c r="O10" s="51">
        <v>19</v>
      </c>
      <c r="P10" s="51"/>
      <c r="Q10" s="51">
        <v>34</v>
      </c>
      <c r="R10" s="51">
        <v>59</v>
      </c>
      <c r="S10" s="51">
        <v>29</v>
      </c>
      <c r="T10" s="51">
        <v>223</v>
      </c>
      <c r="U10" s="51">
        <v>207</v>
      </c>
      <c r="V10" s="51">
        <v>307</v>
      </c>
      <c r="W10" s="51">
        <v>228</v>
      </c>
      <c r="X10" s="51">
        <v>228</v>
      </c>
      <c r="Y10" s="51">
        <v>228</v>
      </c>
      <c r="Z10" s="51">
        <v>228</v>
      </c>
      <c r="AA10" s="51">
        <v>228</v>
      </c>
      <c r="AB10" s="51">
        <v>228</v>
      </c>
      <c r="AC10" s="51">
        <v>228</v>
      </c>
      <c r="AD10" s="51">
        <v>228</v>
      </c>
      <c r="AE10" s="51">
        <v>228</v>
      </c>
      <c r="AF10" s="51"/>
    </row>
    <row r="11" spans="1:32" s="19" customFormat="1" ht="15.75" customHeight="1">
      <c r="A11" s="521"/>
      <c r="B11" s="512"/>
      <c r="C11" s="47" t="s">
        <v>66</v>
      </c>
      <c r="D11" s="227"/>
      <c r="E11" s="507" t="s">
        <v>16</v>
      </c>
      <c r="F11" s="507"/>
      <c r="G11" s="507"/>
      <c r="H11" s="507"/>
      <c r="I11" s="507"/>
      <c r="J11" s="508"/>
      <c r="K11" s="46">
        <v>12009</v>
      </c>
      <c r="L11" s="46">
        <v>11308</v>
      </c>
      <c r="M11" s="46">
        <f t="shared" ref="M11:T11" si="3">M12+M13</f>
        <v>13555</v>
      </c>
      <c r="N11" s="46">
        <f t="shared" si="3"/>
        <v>5745</v>
      </c>
      <c r="O11" s="46">
        <f t="shared" si="3"/>
        <v>3841</v>
      </c>
      <c r="P11" s="46">
        <f t="shared" si="3"/>
        <v>4738</v>
      </c>
      <c r="Q11" s="46">
        <f t="shared" si="3"/>
        <v>2702</v>
      </c>
      <c r="R11" s="46">
        <f t="shared" si="3"/>
        <v>4615</v>
      </c>
      <c r="S11" s="46">
        <f t="shared" si="3"/>
        <v>8503</v>
      </c>
      <c r="T11" s="46">
        <f t="shared" si="3"/>
        <v>12289</v>
      </c>
      <c r="U11" s="46">
        <f>SUM(U12)</f>
        <v>19214</v>
      </c>
      <c r="V11" s="46">
        <f>V12+V13</f>
        <v>14704</v>
      </c>
      <c r="W11" s="46">
        <v>1501</v>
      </c>
      <c r="X11" s="46">
        <f t="shared" ref="X11:AF11" si="4">X12+X13</f>
        <v>1267</v>
      </c>
      <c r="Y11" s="46">
        <f t="shared" si="4"/>
        <v>1044</v>
      </c>
      <c r="Z11" s="46">
        <f t="shared" si="4"/>
        <v>879</v>
      </c>
      <c r="AA11" s="46">
        <f t="shared" si="4"/>
        <v>746</v>
      </c>
      <c r="AB11" s="46">
        <f t="shared" si="4"/>
        <v>613</v>
      </c>
      <c r="AC11" s="46">
        <f t="shared" si="4"/>
        <v>508</v>
      </c>
      <c r="AD11" s="46">
        <f t="shared" si="4"/>
        <v>415</v>
      </c>
      <c r="AE11" s="46">
        <f t="shared" si="4"/>
        <v>323</v>
      </c>
      <c r="AF11" s="46">
        <f t="shared" si="4"/>
        <v>0</v>
      </c>
    </row>
    <row r="12" spans="1:32" s="19" customFormat="1" ht="15.75" customHeight="1">
      <c r="A12" s="521"/>
      <c r="B12" s="512"/>
      <c r="C12" s="52"/>
      <c r="D12" s="21"/>
      <c r="E12" s="53" t="s">
        <v>63</v>
      </c>
      <c r="F12" s="497" t="s">
        <v>67</v>
      </c>
      <c r="G12" s="497"/>
      <c r="H12" s="497"/>
      <c r="I12" s="497"/>
      <c r="J12" s="516"/>
      <c r="K12" s="51">
        <v>10261</v>
      </c>
      <c r="L12" s="51">
        <v>11279</v>
      </c>
      <c r="M12" s="51">
        <v>11016</v>
      </c>
      <c r="N12" s="51">
        <v>5744</v>
      </c>
      <c r="O12" s="51">
        <v>3840</v>
      </c>
      <c r="P12" s="51">
        <v>4711</v>
      </c>
      <c r="Q12" s="51">
        <v>2700</v>
      </c>
      <c r="R12" s="51">
        <v>4615</v>
      </c>
      <c r="S12" s="51">
        <v>8503</v>
      </c>
      <c r="T12" s="219">
        <v>12289</v>
      </c>
      <c r="U12" s="219">
        <v>19214</v>
      </c>
      <c r="V12" s="219">
        <v>14704</v>
      </c>
      <c r="W12" s="219">
        <v>1500</v>
      </c>
      <c r="X12" s="219">
        <v>1267</v>
      </c>
      <c r="Y12" s="219">
        <v>1044</v>
      </c>
      <c r="Z12" s="219">
        <v>879</v>
      </c>
      <c r="AA12" s="219">
        <v>746</v>
      </c>
      <c r="AB12" s="219">
        <v>613</v>
      </c>
      <c r="AC12" s="219">
        <v>508</v>
      </c>
      <c r="AD12" s="219">
        <v>415</v>
      </c>
      <c r="AE12" s="219">
        <v>323</v>
      </c>
      <c r="AF12" s="51"/>
    </row>
    <row r="13" spans="1:32" s="19" customFormat="1" ht="15.75" customHeight="1">
      <c r="A13" s="521"/>
      <c r="B13" s="512"/>
      <c r="C13" s="54"/>
      <c r="D13" s="26"/>
      <c r="E13" s="50" t="s">
        <v>64</v>
      </c>
      <c r="F13" s="507" t="s">
        <v>15</v>
      </c>
      <c r="G13" s="507"/>
      <c r="H13" s="507"/>
      <c r="I13" s="507"/>
      <c r="J13" s="508"/>
      <c r="K13" s="51">
        <v>1748</v>
      </c>
      <c r="L13" s="51">
        <v>29</v>
      </c>
      <c r="M13" s="51">
        <v>2539</v>
      </c>
      <c r="N13" s="51">
        <v>1</v>
      </c>
      <c r="O13" s="51">
        <v>1</v>
      </c>
      <c r="P13" s="51">
        <v>27</v>
      </c>
      <c r="Q13" s="51">
        <v>2</v>
      </c>
      <c r="R13" s="51"/>
      <c r="S13" s="51"/>
      <c r="T13" s="51"/>
      <c r="U13" s="51"/>
      <c r="V13" s="51"/>
      <c r="W13" s="51"/>
      <c r="X13" s="51"/>
      <c r="Y13" s="51"/>
      <c r="Z13" s="51"/>
      <c r="AA13" s="51"/>
      <c r="AB13" s="51"/>
      <c r="AC13" s="51"/>
      <c r="AD13" s="51"/>
      <c r="AE13" s="51"/>
      <c r="AF13" s="51"/>
    </row>
    <row r="14" spans="1:32" s="19" customFormat="1" ht="15.75" customHeight="1">
      <c r="A14" s="521"/>
      <c r="B14" s="512" t="s">
        <v>18</v>
      </c>
      <c r="C14" s="55" t="s">
        <v>68</v>
      </c>
      <c r="D14" s="507" t="s">
        <v>69</v>
      </c>
      <c r="E14" s="507"/>
      <c r="F14" s="507"/>
      <c r="G14" s="507"/>
      <c r="H14" s="507"/>
      <c r="I14" s="507"/>
      <c r="J14" s="226" t="s">
        <v>23</v>
      </c>
      <c r="K14" s="46">
        <v>41011</v>
      </c>
      <c r="L14" s="46">
        <v>40475</v>
      </c>
      <c r="M14" s="46">
        <f t="shared" ref="M14:V14" si="5">M15+M19</f>
        <v>34853</v>
      </c>
      <c r="N14" s="46">
        <f t="shared" si="5"/>
        <v>37750</v>
      </c>
      <c r="O14" s="46">
        <f t="shared" si="5"/>
        <v>29768</v>
      </c>
      <c r="P14" s="46">
        <f t="shared" si="5"/>
        <v>35310</v>
      </c>
      <c r="Q14" s="46">
        <f t="shared" si="5"/>
        <v>33056</v>
      </c>
      <c r="R14" s="46">
        <f t="shared" si="5"/>
        <v>34818</v>
      </c>
      <c r="S14" s="46">
        <f t="shared" si="5"/>
        <v>38172</v>
      </c>
      <c r="T14" s="46">
        <f t="shared" si="5"/>
        <v>43669</v>
      </c>
      <c r="U14" s="46">
        <f t="shared" si="5"/>
        <v>47629</v>
      </c>
      <c r="V14" s="46">
        <f t="shared" si="5"/>
        <v>43122</v>
      </c>
      <c r="W14" s="46">
        <v>54810</v>
      </c>
      <c r="X14" s="46">
        <f t="shared" ref="X14:AF14" si="6">X15+X19</f>
        <v>50620</v>
      </c>
      <c r="Y14" s="46">
        <f t="shared" si="6"/>
        <v>41237</v>
      </c>
      <c r="Z14" s="46">
        <f t="shared" si="6"/>
        <v>37941</v>
      </c>
      <c r="AA14" s="46">
        <f t="shared" si="6"/>
        <v>37692</v>
      </c>
      <c r="AB14" s="46">
        <f t="shared" si="6"/>
        <v>37441</v>
      </c>
      <c r="AC14" s="46">
        <f t="shared" si="6"/>
        <v>37243</v>
      </c>
      <c r="AD14" s="46">
        <f t="shared" si="6"/>
        <v>37068</v>
      </c>
      <c r="AE14" s="46">
        <f t="shared" si="6"/>
        <v>36905</v>
      </c>
      <c r="AF14" s="46">
        <f t="shared" si="6"/>
        <v>0</v>
      </c>
    </row>
    <row r="15" spans="1:32" s="19" customFormat="1" ht="15.75" customHeight="1">
      <c r="A15" s="521"/>
      <c r="B15" s="512"/>
      <c r="C15" s="47" t="s">
        <v>62</v>
      </c>
      <c r="D15" s="227"/>
      <c r="E15" s="507" t="s">
        <v>19</v>
      </c>
      <c r="F15" s="507"/>
      <c r="G15" s="507"/>
      <c r="H15" s="507"/>
      <c r="I15" s="507"/>
      <c r="J15" s="508"/>
      <c r="K15" s="46">
        <v>33297</v>
      </c>
      <c r="L15" s="46">
        <v>33228</v>
      </c>
      <c r="M15" s="46">
        <v>28198</v>
      </c>
      <c r="N15" s="46">
        <v>31673</v>
      </c>
      <c r="O15" s="46">
        <v>24675</v>
      </c>
      <c r="P15" s="46">
        <v>30627</v>
      </c>
      <c r="Q15" s="46">
        <f>Q16+Q18</f>
        <v>28753</v>
      </c>
      <c r="R15" s="46">
        <f>R16+R18</f>
        <v>30894</v>
      </c>
      <c r="S15" s="46">
        <f>S16+S18</f>
        <v>34620</v>
      </c>
      <c r="T15" s="46">
        <v>39755</v>
      </c>
      <c r="U15" s="46">
        <v>44118</v>
      </c>
      <c r="V15" s="46">
        <f>V16+V18</f>
        <v>39995</v>
      </c>
      <c r="W15" s="46">
        <v>52068</v>
      </c>
      <c r="X15" s="46">
        <f t="shared" ref="X15:AF15" si="7">X16+X18</f>
        <v>48276</v>
      </c>
      <c r="Y15" s="46">
        <f t="shared" si="7"/>
        <v>39276</v>
      </c>
      <c r="Z15" s="46">
        <f t="shared" si="7"/>
        <v>36276</v>
      </c>
      <c r="AA15" s="46">
        <f t="shared" si="7"/>
        <v>36276</v>
      </c>
      <c r="AB15" s="46">
        <f t="shared" si="7"/>
        <v>36276</v>
      </c>
      <c r="AC15" s="46">
        <f t="shared" si="7"/>
        <v>36276</v>
      </c>
      <c r="AD15" s="46">
        <f t="shared" si="7"/>
        <v>36276</v>
      </c>
      <c r="AE15" s="46">
        <f t="shared" si="7"/>
        <v>36276</v>
      </c>
      <c r="AF15" s="46">
        <f t="shared" si="7"/>
        <v>0</v>
      </c>
    </row>
    <row r="16" spans="1:32" s="19" customFormat="1" ht="15.75" customHeight="1">
      <c r="A16" s="521"/>
      <c r="B16" s="512"/>
      <c r="C16" s="52"/>
      <c r="D16" s="21"/>
      <c r="E16" s="53" t="s">
        <v>63</v>
      </c>
      <c r="F16" s="497" t="s">
        <v>20</v>
      </c>
      <c r="G16" s="507"/>
      <c r="H16" s="507"/>
      <c r="I16" s="507"/>
      <c r="J16" s="508"/>
      <c r="K16" s="51">
        <v>10639</v>
      </c>
      <c r="L16" s="51">
        <v>12199</v>
      </c>
      <c r="M16" s="51">
        <v>13945</v>
      </c>
      <c r="N16" s="51">
        <v>13600</v>
      </c>
      <c r="O16" s="51">
        <v>7223</v>
      </c>
      <c r="P16" s="51">
        <v>8192</v>
      </c>
      <c r="Q16" s="51">
        <v>9559</v>
      </c>
      <c r="R16" s="51">
        <v>12841</v>
      </c>
      <c r="S16" s="51">
        <v>13487</v>
      </c>
      <c r="T16" s="51">
        <v>13982</v>
      </c>
      <c r="U16" s="51">
        <v>15564</v>
      </c>
      <c r="V16" s="51">
        <v>15155</v>
      </c>
      <c r="W16" s="51">
        <v>15211</v>
      </c>
      <c r="X16" s="51">
        <v>15155</v>
      </c>
      <c r="Y16" s="51">
        <v>15155</v>
      </c>
      <c r="Z16" s="51">
        <v>15155</v>
      </c>
      <c r="AA16" s="51">
        <v>15155</v>
      </c>
      <c r="AB16" s="51">
        <v>15155</v>
      </c>
      <c r="AC16" s="51">
        <v>15155</v>
      </c>
      <c r="AD16" s="51">
        <v>15155</v>
      </c>
      <c r="AE16" s="51">
        <v>15155</v>
      </c>
      <c r="AF16" s="51"/>
    </row>
    <row r="17" spans="1:32" s="19" customFormat="1" ht="15.75" customHeight="1">
      <c r="A17" s="521"/>
      <c r="B17" s="512"/>
      <c r="C17" s="56"/>
      <c r="D17" s="57"/>
      <c r="E17" s="234"/>
      <c r="F17" s="59"/>
      <c r="G17" s="510" t="s">
        <v>73</v>
      </c>
      <c r="H17" s="473"/>
      <c r="I17" s="473"/>
      <c r="J17" s="474"/>
      <c r="K17" s="51"/>
      <c r="L17" s="51"/>
      <c r="M17" s="51"/>
      <c r="N17" s="51"/>
      <c r="O17" s="51"/>
      <c r="P17" s="51"/>
      <c r="Q17" s="51"/>
      <c r="R17" s="51"/>
      <c r="S17" s="51"/>
      <c r="T17" s="51"/>
      <c r="U17" s="51"/>
      <c r="V17" s="51"/>
      <c r="W17" s="51"/>
      <c r="X17" s="51"/>
      <c r="Y17" s="51"/>
      <c r="Z17" s="51"/>
      <c r="AA17" s="51"/>
      <c r="AB17" s="51"/>
      <c r="AC17" s="51"/>
      <c r="AD17" s="51"/>
      <c r="AE17" s="51"/>
      <c r="AF17" s="51"/>
    </row>
    <row r="18" spans="1:32" s="19" customFormat="1" ht="15.75" customHeight="1">
      <c r="A18" s="521"/>
      <c r="B18" s="512"/>
      <c r="C18" s="54"/>
      <c r="D18" s="26"/>
      <c r="E18" s="50" t="s">
        <v>64</v>
      </c>
      <c r="F18" s="507" t="s">
        <v>15</v>
      </c>
      <c r="G18" s="507"/>
      <c r="H18" s="473"/>
      <c r="I18" s="473"/>
      <c r="J18" s="474"/>
      <c r="K18" s="51">
        <v>22658</v>
      </c>
      <c r="L18" s="51">
        <v>21029</v>
      </c>
      <c r="M18" s="51">
        <v>14253</v>
      </c>
      <c r="N18" s="51">
        <v>18073</v>
      </c>
      <c r="O18" s="51">
        <v>17452</v>
      </c>
      <c r="P18" s="51">
        <v>22435</v>
      </c>
      <c r="Q18" s="51">
        <v>19194</v>
      </c>
      <c r="R18" s="51">
        <v>18053</v>
      </c>
      <c r="S18" s="51">
        <v>21133</v>
      </c>
      <c r="T18" s="51">
        <v>25773</v>
      </c>
      <c r="U18" s="51">
        <v>28554</v>
      </c>
      <c r="V18" s="51">
        <v>24840</v>
      </c>
      <c r="W18" s="51">
        <v>36857</v>
      </c>
      <c r="X18" s="51">
        <v>33121</v>
      </c>
      <c r="Y18" s="51">
        <v>24121</v>
      </c>
      <c r="Z18" s="51">
        <v>21121</v>
      </c>
      <c r="AA18" s="51">
        <v>21121</v>
      </c>
      <c r="AB18" s="51">
        <v>21121</v>
      </c>
      <c r="AC18" s="51">
        <v>21121</v>
      </c>
      <c r="AD18" s="51">
        <v>21121</v>
      </c>
      <c r="AE18" s="51">
        <v>21121</v>
      </c>
      <c r="AF18" s="51"/>
    </row>
    <row r="19" spans="1:32" s="19" customFormat="1" ht="15.75" customHeight="1">
      <c r="A19" s="521"/>
      <c r="B19" s="512"/>
      <c r="C19" s="47" t="s">
        <v>66</v>
      </c>
      <c r="D19" s="227"/>
      <c r="E19" s="507" t="s">
        <v>21</v>
      </c>
      <c r="F19" s="507"/>
      <c r="G19" s="507"/>
      <c r="H19" s="507"/>
      <c r="I19" s="507"/>
      <c r="J19" s="508"/>
      <c r="K19" s="46">
        <v>7714</v>
      </c>
      <c r="L19" s="46">
        <v>7247</v>
      </c>
      <c r="M19" s="46">
        <f>M20+M22</f>
        <v>6655</v>
      </c>
      <c r="N19" s="46">
        <f>N20+N22</f>
        <v>6077</v>
      </c>
      <c r="O19" s="46">
        <v>5093</v>
      </c>
      <c r="P19" s="46">
        <f t="shared" ref="P19:V19" si="8">P20+P22</f>
        <v>4683</v>
      </c>
      <c r="Q19" s="46">
        <f t="shared" si="8"/>
        <v>4303</v>
      </c>
      <c r="R19" s="46">
        <f t="shared" si="8"/>
        <v>3924</v>
      </c>
      <c r="S19" s="46">
        <f t="shared" si="8"/>
        <v>3552</v>
      </c>
      <c r="T19" s="46">
        <f t="shared" si="8"/>
        <v>3914</v>
      </c>
      <c r="U19" s="46">
        <f t="shared" si="8"/>
        <v>3511</v>
      </c>
      <c r="V19" s="46">
        <f t="shared" si="8"/>
        <v>3127</v>
      </c>
      <c r="W19" s="46">
        <v>2742</v>
      </c>
      <c r="X19" s="46">
        <f t="shared" ref="X19:AF19" si="9">X20+X22</f>
        <v>2344</v>
      </c>
      <c r="Y19" s="46">
        <f t="shared" si="9"/>
        <v>1961</v>
      </c>
      <c r="Z19" s="46">
        <f t="shared" si="9"/>
        <v>1665</v>
      </c>
      <c r="AA19" s="46">
        <f t="shared" si="9"/>
        <v>1416</v>
      </c>
      <c r="AB19" s="46">
        <f t="shared" si="9"/>
        <v>1165</v>
      </c>
      <c r="AC19" s="46">
        <f t="shared" si="9"/>
        <v>967</v>
      </c>
      <c r="AD19" s="46">
        <f t="shared" si="9"/>
        <v>792</v>
      </c>
      <c r="AE19" s="46">
        <f t="shared" si="9"/>
        <v>629</v>
      </c>
      <c r="AF19" s="46">
        <f t="shared" si="9"/>
        <v>0</v>
      </c>
    </row>
    <row r="20" spans="1:32" s="19" customFormat="1" ht="15.75" customHeight="1">
      <c r="A20" s="521"/>
      <c r="B20" s="512"/>
      <c r="C20" s="52"/>
      <c r="D20" s="21"/>
      <c r="E20" s="53" t="s">
        <v>63</v>
      </c>
      <c r="F20" s="497" t="s">
        <v>22</v>
      </c>
      <c r="G20" s="507"/>
      <c r="H20" s="507"/>
      <c r="I20" s="507"/>
      <c r="J20" s="508"/>
      <c r="K20" s="51">
        <v>7714</v>
      </c>
      <c r="L20" s="51">
        <v>7247</v>
      </c>
      <c r="M20" s="51">
        <v>6655</v>
      </c>
      <c r="N20" s="51">
        <v>6077</v>
      </c>
      <c r="O20" s="51">
        <v>5093</v>
      </c>
      <c r="P20" s="51">
        <v>4683</v>
      </c>
      <c r="Q20" s="51">
        <v>4303</v>
      </c>
      <c r="R20" s="51">
        <v>3924</v>
      </c>
      <c r="S20" s="51">
        <v>3552</v>
      </c>
      <c r="T20" s="219">
        <v>3914</v>
      </c>
      <c r="U20" s="224">
        <v>3511</v>
      </c>
      <c r="V20" s="224">
        <v>3127</v>
      </c>
      <c r="W20" s="224">
        <v>2742</v>
      </c>
      <c r="X20" s="224">
        <v>2344</v>
      </c>
      <c r="Y20" s="224">
        <v>1961</v>
      </c>
      <c r="Z20" s="224">
        <v>1665</v>
      </c>
      <c r="AA20" s="224">
        <v>1416</v>
      </c>
      <c r="AB20" s="224">
        <v>1165</v>
      </c>
      <c r="AC20" s="224">
        <v>967</v>
      </c>
      <c r="AD20" s="224">
        <v>792</v>
      </c>
      <c r="AE20" s="224">
        <v>629</v>
      </c>
      <c r="AF20" s="51"/>
    </row>
    <row r="21" spans="1:32" s="19" customFormat="1" ht="15.75" customHeight="1">
      <c r="A21" s="521"/>
      <c r="B21" s="512"/>
      <c r="C21" s="60"/>
      <c r="D21" s="23"/>
      <c r="E21" s="61"/>
      <c r="F21" s="235"/>
      <c r="G21" s="510" t="s">
        <v>76</v>
      </c>
      <c r="H21" s="486"/>
      <c r="I21" s="486"/>
      <c r="J21" s="487"/>
      <c r="K21" s="246" t="s">
        <v>290</v>
      </c>
      <c r="L21" s="51"/>
      <c r="M21" s="51"/>
      <c r="N21" s="51"/>
      <c r="O21" s="51"/>
      <c r="P21" s="51"/>
      <c r="Q21" s="51"/>
      <c r="R21" s="51"/>
      <c r="S21" s="51"/>
      <c r="T21" s="51"/>
      <c r="U21" s="51"/>
      <c r="V21" s="51"/>
      <c r="W21" s="51"/>
      <c r="X21" s="51"/>
      <c r="Y21" s="51"/>
      <c r="Z21" s="51"/>
      <c r="AA21" s="51"/>
      <c r="AB21" s="51"/>
      <c r="AC21" s="51"/>
      <c r="AD21" s="51"/>
      <c r="AE21" s="51"/>
      <c r="AF21" s="51"/>
    </row>
    <row r="22" spans="1:32" s="19" customFormat="1" ht="15.75" customHeight="1">
      <c r="A22" s="521"/>
      <c r="B22" s="512"/>
      <c r="C22" s="54"/>
      <c r="D22" s="26"/>
      <c r="E22" s="50" t="s">
        <v>64</v>
      </c>
      <c r="F22" s="507" t="s">
        <v>15</v>
      </c>
      <c r="G22" s="507"/>
      <c r="H22" s="473"/>
      <c r="I22" s="473"/>
      <c r="J22" s="474"/>
      <c r="K22" s="51"/>
      <c r="L22" s="51"/>
      <c r="M22" s="51"/>
      <c r="N22" s="51"/>
      <c r="O22" s="51"/>
      <c r="P22" s="51"/>
      <c r="Q22" s="51"/>
      <c r="R22" s="51"/>
      <c r="S22" s="51"/>
      <c r="T22" s="51"/>
      <c r="U22" s="51"/>
      <c r="V22" s="51"/>
      <c r="W22" s="51"/>
      <c r="X22" s="51"/>
      <c r="Y22" s="51"/>
      <c r="Z22" s="51"/>
      <c r="AA22" s="51"/>
      <c r="AB22" s="51"/>
      <c r="AC22" s="51"/>
      <c r="AD22" s="51"/>
      <c r="AE22" s="51"/>
      <c r="AF22" s="51"/>
    </row>
    <row r="23" spans="1:32" s="19" customFormat="1" ht="15.75" customHeight="1">
      <c r="A23" s="522"/>
      <c r="B23" s="62"/>
      <c r="C23" s="63" t="s">
        <v>77</v>
      </c>
      <c r="D23" s="25"/>
      <c r="E23" s="507" t="s">
        <v>78</v>
      </c>
      <c r="F23" s="507"/>
      <c r="G23" s="228"/>
      <c r="H23" s="507" t="s">
        <v>79</v>
      </c>
      <c r="I23" s="507"/>
      <c r="J23" s="226" t="s">
        <v>24</v>
      </c>
      <c r="K23" s="46">
        <f>SUM(K4-K14)</f>
        <v>1186</v>
      </c>
      <c r="L23" s="46">
        <f t="shared" ref="L23:V23" si="10">L4-L14</f>
        <v>332</v>
      </c>
      <c r="M23" s="46">
        <f t="shared" si="10"/>
        <v>6430</v>
      </c>
      <c r="N23" s="46">
        <f t="shared" si="10"/>
        <v>-2040</v>
      </c>
      <c r="O23" s="46">
        <f t="shared" si="10"/>
        <v>7228</v>
      </c>
      <c r="P23" s="46">
        <f t="shared" si="10"/>
        <v>5180</v>
      </c>
      <c r="Q23" s="46">
        <f t="shared" si="10"/>
        <v>2302</v>
      </c>
      <c r="R23" s="46">
        <f t="shared" si="10"/>
        <v>2721</v>
      </c>
      <c r="S23" s="46">
        <f t="shared" si="10"/>
        <v>4640</v>
      </c>
      <c r="T23" s="46">
        <f t="shared" si="10"/>
        <v>-469</v>
      </c>
      <c r="U23" s="46">
        <f t="shared" si="10"/>
        <v>-1583</v>
      </c>
      <c r="V23" s="46">
        <f t="shared" si="10"/>
        <v>-2380</v>
      </c>
      <c r="W23" s="46">
        <v>-27070</v>
      </c>
      <c r="X23" s="46">
        <f t="shared" ref="X23:AF23" si="11">X4-X14</f>
        <v>-20845</v>
      </c>
      <c r="Y23" s="46">
        <f t="shared" si="11"/>
        <v>-12250.600000000002</v>
      </c>
      <c r="Z23" s="46">
        <f t="shared" si="11"/>
        <v>-7068</v>
      </c>
      <c r="AA23" s="46">
        <f t="shared" si="11"/>
        <v>-7547.32</v>
      </c>
      <c r="AB23" s="46">
        <f t="shared" si="11"/>
        <v>-5469</v>
      </c>
      <c r="AC23" s="46">
        <f t="shared" si="11"/>
        <v>-5998.619999999999</v>
      </c>
      <c r="AD23" s="46">
        <f t="shared" si="11"/>
        <v>-5221</v>
      </c>
      <c r="AE23" s="46">
        <f t="shared" si="11"/>
        <v>-5774.0800000000017</v>
      </c>
      <c r="AF23" s="46">
        <f t="shared" si="11"/>
        <v>0</v>
      </c>
    </row>
    <row r="24" spans="1:32" s="19" customFormat="1" ht="15.75" customHeight="1">
      <c r="A24" s="513" t="s">
        <v>81</v>
      </c>
      <c r="B24" s="512" t="s">
        <v>39</v>
      </c>
      <c r="C24" s="45">
        <v>1</v>
      </c>
      <c r="D24" s="64"/>
      <c r="E24" s="507" t="s">
        <v>39</v>
      </c>
      <c r="F24" s="473"/>
      <c r="G24" s="473"/>
      <c r="H24" s="473"/>
      <c r="I24" s="473"/>
      <c r="J24" s="27" t="s">
        <v>25</v>
      </c>
      <c r="K24" s="65">
        <v>110924</v>
      </c>
      <c r="L24" s="65">
        <v>36788</v>
      </c>
      <c r="M24" s="65">
        <f t="shared" ref="M24:V24" si="12">SUM(M25,M27:M32)</f>
        <v>37004</v>
      </c>
      <c r="N24" s="65">
        <f t="shared" si="12"/>
        <v>41882</v>
      </c>
      <c r="O24" s="65">
        <f t="shared" si="12"/>
        <v>16220</v>
      </c>
      <c r="P24" s="65">
        <f t="shared" si="12"/>
        <v>19427</v>
      </c>
      <c r="Q24" s="65">
        <f t="shared" si="12"/>
        <v>14309</v>
      </c>
      <c r="R24" s="65">
        <f t="shared" si="12"/>
        <v>16426</v>
      </c>
      <c r="S24" s="65">
        <f t="shared" si="12"/>
        <v>15914</v>
      </c>
      <c r="T24" s="65">
        <f t="shared" si="12"/>
        <v>18172</v>
      </c>
      <c r="U24" s="65">
        <f t="shared" si="12"/>
        <v>17920</v>
      </c>
      <c r="V24" s="65">
        <f t="shared" si="12"/>
        <v>18662</v>
      </c>
      <c r="W24" s="65">
        <v>43739</v>
      </c>
      <c r="X24" s="65">
        <f t="shared" ref="X24:AF24" si="13">SUM(X25,X27:X32)</f>
        <v>38128</v>
      </c>
      <c r="Y24" s="65">
        <f t="shared" si="13"/>
        <v>27555</v>
      </c>
      <c r="Z24" s="65">
        <f t="shared" si="13"/>
        <v>20987</v>
      </c>
      <c r="AA24" s="65">
        <f t="shared" si="13"/>
        <v>21715</v>
      </c>
      <c r="AB24" s="65">
        <f t="shared" si="13"/>
        <v>17838</v>
      </c>
      <c r="AC24" s="65">
        <f t="shared" si="13"/>
        <v>16468</v>
      </c>
      <c r="AD24" s="65">
        <f t="shared" si="13"/>
        <v>14951</v>
      </c>
      <c r="AE24" s="65">
        <f t="shared" si="13"/>
        <v>15668</v>
      </c>
      <c r="AF24" s="65">
        <f t="shared" si="13"/>
        <v>0</v>
      </c>
    </row>
    <row r="25" spans="1:32" s="19" customFormat="1" ht="15.75" customHeight="1">
      <c r="A25" s="514"/>
      <c r="B25" s="512"/>
      <c r="C25" s="66" t="s">
        <v>62</v>
      </c>
      <c r="D25" s="67"/>
      <c r="E25" s="507" t="s">
        <v>83</v>
      </c>
      <c r="F25" s="473"/>
      <c r="G25" s="473"/>
      <c r="H25" s="473"/>
      <c r="I25" s="473"/>
      <c r="J25" s="474"/>
      <c r="K25" s="239"/>
      <c r="L25" s="239"/>
      <c r="M25" s="239"/>
      <c r="N25" s="239"/>
      <c r="O25" s="239"/>
      <c r="P25" s="239"/>
      <c r="Q25" s="239"/>
      <c r="R25" s="239"/>
      <c r="S25" s="239"/>
      <c r="T25" s="239"/>
      <c r="U25" s="239"/>
      <c r="V25" s="239"/>
      <c r="W25" s="239">
        <v>13541</v>
      </c>
      <c r="X25" s="239">
        <v>13000</v>
      </c>
      <c r="Y25" s="239"/>
      <c r="Z25" s="239"/>
      <c r="AA25" s="239"/>
      <c r="AB25" s="239"/>
      <c r="AC25" s="239"/>
      <c r="AD25" s="239"/>
      <c r="AE25" s="239"/>
      <c r="AF25" s="239"/>
    </row>
    <row r="26" spans="1:32" s="19" customFormat="1" ht="15.75" customHeight="1">
      <c r="A26" s="514"/>
      <c r="B26" s="512"/>
      <c r="C26" s="69"/>
      <c r="D26" s="70"/>
      <c r="E26" s="510" t="s">
        <v>40</v>
      </c>
      <c r="F26" s="507"/>
      <c r="G26" s="507"/>
      <c r="H26" s="507"/>
      <c r="I26" s="507"/>
      <c r="J26" s="508"/>
      <c r="K26" s="239"/>
      <c r="L26" s="239"/>
      <c r="M26" s="239"/>
      <c r="N26" s="239"/>
      <c r="O26" s="239"/>
      <c r="P26" s="239"/>
      <c r="Q26" s="239"/>
      <c r="R26" s="239"/>
      <c r="S26" s="239"/>
      <c r="T26" s="239"/>
      <c r="U26" s="239"/>
      <c r="V26" s="239"/>
      <c r="W26" s="239"/>
      <c r="X26" s="239"/>
      <c r="Y26" s="239"/>
      <c r="Z26" s="239"/>
      <c r="AA26" s="239"/>
      <c r="AB26" s="239"/>
      <c r="AC26" s="239"/>
      <c r="AD26" s="239"/>
      <c r="AE26" s="239"/>
      <c r="AF26" s="239"/>
    </row>
    <row r="27" spans="1:32" s="19" customFormat="1" ht="15.75" customHeight="1">
      <c r="A27" s="514"/>
      <c r="B27" s="512"/>
      <c r="C27" s="66" t="s">
        <v>66</v>
      </c>
      <c r="D27" s="67"/>
      <c r="E27" s="507" t="s">
        <v>84</v>
      </c>
      <c r="F27" s="473"/>
      <c r="G27" s="473"/>
      <c r="H27" s="473"/>
      <c r="I27" s="473"/>
      <c r="J27" s="474"/>
      <c r="K27" s="239">
        <v>110915</v>
      </c>
      <c r="L27" s="239">
        <v>36783</v>
      </c>
      <c r="M27" s="239">
        <v>37002</v>
      </c>
      <c r="N27" s="239">
        <v>36234</v>
      </c>
      <c r="O27" s="239">
        <v>16219</v>
      </c>
      <c r="P27" s="239">
        <v>19426</v>
      </c>
      <c r="Q27" s="239">
        <v>14308</v>
      </c>
      <c r="R27" s="239">
        <v>16425</v>
      </c>
      <c r="S27" s="239">
        <v>15145</v>
      </c>
      <c r="T27" s="220">
        <v>18171</v>
      </c>
      <c r="U27" s="220">
        <v>16937</v>
      </c>
      <c r="V27" s="220">
        <v>18662</v>
      </c>
      <c r="W27" s="220">
        <v>28449</v>
      </c>
      <c r="X27" s="220">
        <v>25128</v>
      </c>
      <c r="Y27" s="220">
        <v>27555</v>
      </c>
      <c r="Z27" s="220">
        <v>20987</v>
      </c>
      <c r="AA27" s="220">
        <v>21715</v>
      </c>
      <c r="AB27" s="220">
        <v>17838</v>
      </c>
      <c r="AC27" s="220">
        <v>16468</v>
      </c>
      <c r="AD27" s="220">
        <v>14951</v>
      </c>
      <c r="AE27" s="220">
        <v>15668</v>
      </c>
      <c r="AF27" s="239"/>
    </row>
    <row r="28" spans="1:32" s="19" customFormat="1" ht="15.75" customHeight="1">
      <c r="A28" s="514"/>
      <c r="B28" s="512"/>
      <c r="C28" s="66" t="s">
        <v>1</v>
      </c>
      <c r="D28" s="67"/>
      <c r="E28" s="507" t="s">
        <v>85</v>
      </c>
      <c r="F28" s="473"/>
      <c r="G28" s="473"/>
      <c r="H28" s="473"/>
      <c r="I28" s="473"/>
      <c r="J28" s="474"/>
      <c r="K28" s="239"/>
      <c r="L28" s="239"/>
      <c r="M28" s="239"/>
      <c r="N28" s="239"/>
      <c r="O28" s="239"/>
      <c r="P28" s="239"/>
      <c r="Q28" s="239"/>
      <c r="R28" s="239"/>
      <c r="S28" s="239"/>
      <c r="T28" s="239"/>
      <c r="U28" s="239"/>
      <c r="V28" s="239"/>
      <c r="W28" s="239"/>
      <c r="X28" s="239"/>
      <c r="Y28" s="239"/>
      <c r="Z28" s="239"/>
      <c r="AA28" s="239"/>
      <c r="AB28" s="239"/>
      <c r="AC28" s="239"/>
      <c r="AD28" s="239"/>
      <c r="AE28" s="239"/>
      <c r="AF28" s="239"/>
    </row>
    <row r="29" spans="1:32" s="19" customFormat="1" ht="15.75" customHeight="1">
      <c r="A29" s="514"/>
      <c r="B29" s="512"/>
      <c r="C29" s="66" t="s">
        <v>2</v>
      </c>
      <c r="D29" s="67"/>
      <c r="E29" s="507" t="s">
        <v>42</v>
      </c>
      <c r="F29" s="473"/>
      <c r="G29" s="473"/>
      <c r="H29" s="473"/>
      <c r="I29" s="473"/>
      <c r="J29" s="474"/>
      <c r="K29" s="239"/>
      <c r="L29" s="239"/>
      <c r="M29" s="239"/>
      <c r="N29" s="239"/>
      <c r="O29" s="239"/>
      <c r="P29" s="239"/>
      <c r="Q29" s="239"/>
      <c r="R29" s="239"/>
      <c r="S29" s="239"/>
      <c r="T29" s="239"/>
      <c r="U29" s="239"/>
      <c r="V29" s="239"/>
      <c r="W29" s="239"/>
      <c r="X29" s="239"/>
      <c r="Y29" s="239"/>
      <c r="Z29" s="239"/>
      <c r="AA29" s="239"/>
      <c r="AB29" s="239"/>
      <c r="AC29" s="239"/>
      <c r="AD29" s="239"/>
      <c r="AE29" s="239"/>
      <c r="AF29" s="239"/>
    </row>
    <row r="30" spans="1:32" s="19" customFormat="1" ht="15.75" customHeight="1">
      <c r="A30" s="514"/>
      <c r="B30" s="512"/>
      <c r="C30" s="66" t="s">
        <v>86</v>
      </c>
      <c r="D30" s="67"/>
      <c r="E30" s="507" t="s">
        <v>41</v>
      </c>
      <c r="F30" s="473"/>
      <c r="G30" s="473"/>
      <c r="H30" s="473"/>
      <c r="I30" s="473"/>
      <c r="J30" s="474"/>
      <c r="K30" s="239"/>
      <c r="L30" s="239"/>
      <c r="M30" s="239"/>
      <c r="N30" s="239"/>
      <c r="O30" s="239"/>
      <c r="P30" s="239"/>
      <c r="Q30" s="239"/>
      <c r="R30" s="239"/>
      <c r="S30" s="239"/>
      <c r="T30" s="239"/>
      <c r="U30" s="239"/>
      <c r="V30" s="239"/>
      <c r="W30" s="239">
        <v>1749</v>
      </c>
      <c r="X30" s="239"/>
      <c r="Y30" s="239"/>
      <c r="Z30" s="239"/>
      <c r="AA30" s="239"/>
      <c r="AB30" s="239"/>
      <c r="AC30" s="239"/>
      <c r="AD30" s="239"/>
      <c r="AE30" s="239"/>
      <c r="AF30" s="239"/>
    </row>
    <row r="31" spans="1:32" s="19" customFormat="1" ht="15.75" customHeight="1">
      <c r="A31" s="514"/>
      <c r="B31" s="512"/>
      <c r="C31" s="66" t="s">
        <v>87</v>
      </c>
      <c r="D31" s="67"/>
      <c r="E31" s="507" t="s">
        <v>43</v>
      </c>
      <c r="F31" s="473"/>
      <c r="G31" s="473"/>
      <c r="H31" s="473"/>
      <c r="I31" s="473"/>
      <c r="J31" s="474"/>
      <c r="K31" s="239"/>
      <c r="L31" s="239"/>
      <c r="M31" s="239"/>
      <c r="N31" s="239"/>
      <c r="O31" s="239"/>
      <c r="P31" s="239"/>
      <c r="Q31" s="239"/>
      <c r="R31" s="239"/>
      <c r="S31" s="239"/>
      <c r="T31" s="239"/>
      <c r="U31" s="239"/>
      <c r="V31" s="239"/>
      <c r="W31" s="239"/>
      <c r="X31" s="239"/>
      <c r="Y31" s="239"/>
      <c r="Z31" s="239"/>
      <c r="AA31" s="239"/>
      <c r="AB31" s="239"/>
      <c r="AC31" s="239"/>
      <c r="AD31" s="239"/>
      <c r="AE31" s="239"/>
      <c r="AF31" s="239"/>
    </row>
    <row r="32" spans="1:32" s="19" customFormat="1" ht="15.75" customHeight="1">
      <c r="A32" s="514"/>
      <c r="B32" s="512"/>
      <c r="C32" s="66" t="s">
        <v>88</v>
      </c>
      <c r="D32" s="67"/>
      <c r="E32" s="507" t="s">
        <v>15</v>
      </c>
      <c r="F32" s="473"/>
      <c r="G32" s="473"/>
      <c r="H32" s="473"/>
      <c r="I32" s="473"/>
      <c r="J32" s="474"/>
      <c r="K32" s="239">
        <v>9</v>
      </c>
      <c r="L32" s="239">
        <v>5</v>
      </c>
      <c r="M32" s="239">
        <v>2</v>
      </c>
      <c r="N32" s="239">
        <v>5648</v>
      </c>
      <c r="O32" s="239">
        <v>1</v>
      </c>
      <c r="P32" s="239">
        <v>1</v>
      </c>
      <c r="Q32" s="239">
        <v>1</v>
      </c>
      <c r="R32" s="239">
        <v>1</v>
      </c>
      <c r="S32" s="239">
        <v>769</v>
      </c>
      <c r="T32" s="239">
        <v>1</v>
      </c>
      <c r="U32" s="239">
        <v>983</v>
      </c>
      <c r="V32" s="239"/>
      <c r="W32" s="239"/>
      <c r="X32" s="239"/>
      <c r="Y32" s="239"/>
      <c r="Z32" s="239"/>
      <c r="AA32" s="239"/>
      <c r="AB32" s="239"/>
      <c r="AC32" s="239"/>
      <c r="AD32" s="239"/>
      <c r="AE32" s="239"/>
      <c r="AF32" s="239"/>
    </row>
    <row r="33" spans="1:32" s="19" customFormat="1" ht="15.75" customHeight="1">
      <c r="A33" s="514"/>
      <c r="B33" s="512" t="s">
        <v>46</v>
      </c>
      <c r="C33" s="55" t="s">
        <v>68</v>
      </c>
      <c r="D33" s="64"/>
      <c r="E33" s="507" t="s">
        <v>46</v>
      </c>
      <c r="F33" s="473"/>
      <c r="G33" s="473"/>
      <c r="H33" s="473"/>
      <c r="I33" s="473"/>
      <c r="J33" s="27" t="s">
        <v>26</v>
      </c>
      <c r="K33" s="71">
        <v>38537</v>
      </c>
      <c r="L33" s="71">
        <f t="shared" ref="L33:V33" si="14">L34+L36+L37+L38+L39</f>
        <v>107387</v>
      </c>
      <c r="M33" s="71">
        <f t="shared" si="14"/>
        <v>38313</v>
      </c>
      <c r="N33" s="71">
        <f t="shared" si="14"/>
        <v>40252</v>
      </c>
      <c r="O33" s="71">
        <f t="shared" si="14"/>
        <v>22737</v>
      </c>
      <c r="P33" s="71">
        <f t="shared" si="14"/>
        <v>19309</v>
      </c>
      <c r="Q33" s="71">
        <f t="shared" si="14"/>
        <v>17855</v>
      </c>
      <c r="R33" s="71">
        <f t="shared" si="14"/>
        <v>16450</v>
      </c>
      <c r="S33" s="71">
        <f t="shared" si="14"/>
        <v>16783</v>
      </c>
      <c r="T33" s="71">
        <f t="shared" si="14"/>
        <v>18160</v>
      </c>
      <c r="U33" s="71">
        <f t="shared" si="14"/>
        <v>16926</v>
      </c>
      <c r="V33" s="71">
        <f t="shared" si="14"/>
        <v>16282</v>
      </c>
      <c r="W33" s="71">
        <v>16669</v>
      </c>
      <c r="X33" s="71">
        <f t="shared" ref="X33:AF33" si="15">X34+X36+X37+X38+X39</f>
        <v>17065</v>
      </c>
      <c r="Y33" s="71">
        <f t="shared" si="15"/>
        <v>15086</v>
      </c>
      <c r="Z33" s="71">
        <f t="shared" si="15"/>
        <v>13701</v>
      </c>
      <c r="AA33" s="71">
        <f t="shared" si="15"/>
        <v>13950</v>
      </c>
      <c r="AB33" s="71">
        <f t="shared" si="15"/>
        <v>12151</v>
      </c>
      <c r="AC33" s="71">
        <f t="shared" si="15"/>
        <v>10251</v>
      </c>
      <c r="AD33" s="71">
        <f t="shared" si="15"/>
        <v>9512</v>
      </c>
      <c r="AE33" s="71">
        <f t="shared" si="15"/>
        <v>9676</v>
      </c>
      <c r="AF33" s="71">
        <f t="shared" si="15"/>
        <v>0</v>
      </c>
    </row>
    <row r="34" spans="1:32" s="19" customFormat="1" ht="15.75" customHeight="1">
      <c r="A34" s="514"/>
      <c r="B34" s="512"/>
      <c r="C34" s="66" t="s">
        <v>62</v>
      </c>
      <c r="D34" s="67"/>
      <c r="E34" s="497" t="s">
        <v>47</v>
      </c>
      <c r="F34" s="475"/>
      <c r="G34" s="473"/>
      <c r="H34" s="473"/>
      <c r="I34" s="473"/>
      <c r="J34" s="474"/>
      <c r="K34" s="239"/>
      <c r="L34" s="239">
        <v>68958</v>
      </c>
      <c r="M34" s="239"/>
      <c r="N34" s="239"/>
      <c r="O34" s="239"/>
      <c r="P34" s="239"/>
      <c r="Q34" s="239"/>
      <c r="R34" s="239"/>
      <c r="S34" s="239"/>
      <c r="T34" s="239"/>
      <c r="U34" s="239"/>
      <c r="V34" s="239"/>
      <c r="W34" s="239"/>
      <c r="X34" s="239"/>
      <c r="Y34" s="239"/>
      <c r="Z34" s="239"/>
      <c r="AA34" s="239"/>
      <c r="AB34" s="239"/>
      <c r="AC34" s="239"/>
      <c r="AD34" s="239"/>
      <c r="AE34" s="239"/>
      <c r="AF34" s="239"/>
    </row>
    <row r="35" spans="1:32" s="19" customFormat="1" ht="15.75" customHeight="1">
      <c r="A35" s="514"/>
      <c r="B35" s="512"/>
      <c r="C35" s="69"/>
      <c r="D35" s="72"/>
      <c r="E35" s="23"/>
      <c r="F35" s="235"/>
      <c r="G35" s="510" t="s">
        <v>48</v>
      </c>
      <c r="H35" s="486"/>
      <c r="I35" s="486"/>
      <c r="J35" s="487"/>
      <c r="K35" s="239"/>
      <c r="L35" s="239"/>
      <c r="M35" s="239"/>
      <c r="N35" s="239"/>
      <c r="O35" s="239"/>
      <c r="P35" s="239"/>
      <c r="Q35" s="239"/>
      <c r="R35" s="239"/>
      <c r="S35" s="239"/>
      <c r="T35" s="239"/>
      <c r="U35" s="239"/>
      <c r="V35" s="239"/>
      <c r="W35" s="239"/>
      <c r="X35" s="239"/>
      <c r="Y35" s="239"/>
      <c r="Z35" s="239"/>
      <c r="AA35" s="239"/>
      <c r="AB35" s="239"/>
      <c r="AC35" s="239"/>
      <c r="AD35" s="239"/>
      <c r="AE35" s="239"/>
      <c r="AF35" s="239"/>
    </row>
    <row r="36" spans="1:32" s="19" customFormat="1" ht="15.75" customHeight="1">
      <c r="A36" s="514"/>
      <c r="B36" s="512"/>
      <c r="C36" s="66" t="s">
        <v>66</v>
      </c>
      <c r="D36" s="67"/>
      <c r="E36" s="507" t="s">
        <v>91</v>
      </c>
      <c r="F36" s="473"/>
      <c r="G36" s="473"/>
      <c r="H36" s="473"/>
      <c r="I36" s="473"/>
      <c r="J36" s="27" t="s">
        <v>28</v>
      </c>
      <c r="K36" s="239">
        <v>38533</v>
      </c>
      <c r="L36" s="239">
        <v>38426</v>
      </c>
      <c r="M36" s="239">
        <v>38312</v>
      </c>
      <c r="N36" s="239">
        <v>40248</v>
      </c>
      <c r="O36" s="239">
        <v>22733</v>
      </c>
      <c r="P36" s="239">
        <v>19308</v>
      </c>
      <c r="Q36" s="239">
        <v>17854</v>
      </c>
      <c r="R36" s="239">
        <v>16448</v>
      </c>
      <c r="S36" s="239">
        <v>16782</v>
      </c>
      <c r="T36" s="220">
        <v>18155</v>
      </c>
      <c r="U36" s="220">
        <v>16921</v>
      </c>
      <c r="V36" s="220">
        <v>16282</v>
      </c>
      <c r="W36" s="220">
        <v>16669</v>
      </c>
      <c r="X36" s="220">
        <v>17065</v>
      </c>
      <c r="Y36" s="220">
        <v>15086</v>
      </c>
      <c r="Z36" s="220">
        <v>13701</v>
      </c>
      <c r="AA36" s="220">
        <v>13950</v>
      </c>
      <c r="AB36" s="220">
        <v>12151</v>
      </c>
      <c r="AC36" s="220">
        <v>10251</v>
      </c>
      <c r="AD36" s="220">
        <v>9512</v>
      </c>
      <c r="AE36" s="220">
        <v>9676</v>
      </c>
      <c r="AF36" s="239"/>
    </row>
    <row r="37" spans="1:32" s="19" customFormat="1" ht="15.75" customHeight="1">
      <c r="A37" s="514"/>
      <c r="B37" s="512"/>
      <c r="C37" s="66" t="s">
        <v>1</v>
      </c>
      <c r="D37" s="67"/>
      <c r="E37" s="507" t="s">
        <v>93</v>
      </c>
      <c r="F37" s="473"/>
      <c r="G37" s="473"/>
      <c r="H37" s="473"/>
      <c r="I37" s="473"/>
      <c r="J37" s="474"/>
      <c r="K37" s="239"/>
      <c r="L37" s="239"/>
      <c r="M37" s="239"/>
      <c r="N37" s="239"/>
      <c r="O37" s="239"/>
      <c r="P37" s="239"/>
      <c r="Q37" s="239"/>
      <c r="R37" s="239"/>
      <c r="S37" s="239"/>
      <c r="T37" s="239"/>
      <c r="U37" s="239"/>
      <c r="V37" s="239"/>
      <c r="W37" s="239"/>
      <c r="X37" s="239"/>
      <c r="Y37" s="239"/>
      <c r="Z37" s="239"/>
      <c r="AA37" s="239"/>
      <c r="AB37" s="239"/>
      <c r="AC37" s="239"/>
      <c r="AD37" s="239"/>
      <c r="AE37" s="239"/>
      <c r="AF37" s="239"/>
    </row>
    <row r="38" spans="1:32" s="19" customFormat="1" ht="15.75" customHeight="1">
      <c r="A38" s="514"/>
      <c r="B38" s="512"/>
      <c r="C38" s="66" t="s">
        <v>2</v>
      </c>
      <c r="D38" s="67"/>
      <c r="E38" s="507" t="s">
        <v>94</v>
      </c>
      <c r="F38" s="473"/>
      <c r="G38" s="473"/>
      <c r="H38" s="473"/>
      <c r="I38" s="473"/>
      <c r="J38" s="474"/>
      <c r="K38" s="239"/>
      <c r="L38" s="239"/>
      <c r="M38" s="239"/>
      <c r="N38" s="239"/>
      <c r="O38" s="239"/>
      <c r="P38" s="239"/>
      <c r="Q38" s="239"/>
      <c r="R38" s="239"/>
      <c r="S38" s="239"/>
      <c r="T38" s="239"/>
      <c r="U38" s="239"/>
      <c r="V38" s="239"/>
      <c r="W38" s="239"/>
      <c r="X38" s="239"/>
      <c r="Y38" s="239"/>
      <c r="Z38" s="239"/>
      <c r="AA38" s="239"/>
      <c r="AB38" s="239"/>
      <c r="AC38" s="239"/>
      <c r="AD38" s="239"/>
      <c r="AE38" s="239"/>
      <c r="AF38" s="239"/>
    </row>
    <row r="39" spans="1:32" s="19" customFormat="1" ht="15.75" customHeight="1">
      <c r="A39" s="514"/>
      <c r="B39" s="512"/>
      <c r="C39" s="66" t="s">
        <v>86</v>
      </c>
      <c r="D39" s="67"/>
      <c r="E39" s="507" t="s">
        <v>15</v>
      </c>
      <c r="F39" s="473"/>
      <c r="G39" s="473"/>
      <c r="H39" s="473"/>
      <c r="I39" s="473"/>
      <c r="J39" s="474"/>
      <c r="K39" s="239">
        <v>4</v>
      </c>
      <c r="L39" s="239">
        <v>3</v>
      </c>
      <c r="M39" s="239">
        <v>1</v>
      </c>
      <c r="N39" s="239">
        <v>4</v>
      </c>
      <c r="O39" s="239">
        <v>4</v>
      </c>
      <c r="P39" s="239">
        <v>1</v>
      </c>
      <c r="Q39" s="239">
        <v>1</v>
      </c>
      <c r="R39" s="239">
        <v>2</v>
      </c>
      <c r="S39" s="239">
        <v>1</v>
      </c>
      <c r="T39" s="239">
        <v>5</v>
      </c>
      <c r="U39" s="239">
        <v>5</v>
      </c>
      <c r="V39" s="239"/>
      <c r="W39" s="239"/>
      <c r="X39" s="239"/>
      <c r="Y39" s="239"/>
      <c r="Z39" s="239"/>
      <c r="AA39" s="239"/>
      <c r="AB39" s="239"/>
      <c r="AC39" s="239"/>
      <c r="AD39" s="239"/>
      <c r="AE39" s="239"/>
      <c r="AF39" s="239"/>
    </row>
    <row r="40" spans="1:32" s="19" customFormat="1" ht="15.75" customHeight="1">
      <c r="A40" s="515"/>
      <c r="B40" s="73"/>
      <c r="C40" s="63" t="s">
        <v>77</v>
      </c>
      <c r="D40" s="25"/>
      <c r="E40" s="507" t="s">
        <v>78</v>
      </c>
      <c r="F40" s="507"/>
      <c r="G40" s="228"/>
      <c r="H40" s="507" t="s">
        <v>27</v>
      </c>
      <c r="I40" s="507"/>
      <c r="J40" s="226" t="s">
        <v>29</v>
      </c>
      <c r="K40" s="46">
        <f>SUM(K24-K33)</f>
        <v>72387</v>
      </c>
      <c r="L40" s="46">
        <f t="shared" ref="L40:V40" si="16">L24-L33</f>
        <v>-70599</v>
      </c>
      <c r="M40" s="46">
        <f t="shared" si="16"/>
        <v>-1309</v>
      </c>
      <c r="N40" s="46">
        <f t="shared" si="16"/>
        <v>1630</v>
      </c>
      <c r="O40" s="46">
        <f t="shared" si="16"/>
        <v>-6517</v>
      </c>
      <c r="P40" s="46">
        <f t="shared" si="16"/>
        <v>118</v>
      </c>
      <c r="Q40" s="46">
        <f t="shared" si="16"/>
        <v>-3546</v>
      </c>
      <c r="R40" s="46">
        <f t="shared" si="16"/>
        <v>-24</v>
      </c>
      <c r="S40" s="46">
        <f t="shared" si="16"/>
        <v>-869</v>
      </c>
      <c r="T40" s="46">
        <f t="shared" si="16"/>
        <v>12</v>
      </c>
      <c r="U40" s="46">
        <f t="shared" si="16"/>
        <v>994</v>
      </c>
      <c r="V40" s="46">
        <f t="shared" si="16"/>
        <v>2380</v>
      </c>
      <c r="W40" s="46">
        <v>27070</v>
      </c>
      <c r="X40" s="46">
        <f t="shared" ref="X40:AF40" si="17">X24-X33</f>
        <v>21063</v>
      </c>
      <c r="Y40" s="46">
        <f t="shared" si="17"/>
        <v>12469</v>
      </c>
      <c r="Z40" s="46">
        <f t="shared" si="17"/>
        <v>7286</v>
      </c>
      <c r="AA40" s="46">
        <f t="shared" si="17"/>
        <v>7765</v>
      </c>
      <c r="AB40" s="46">
        <f t="shared" si="17"/>
        <v>5687</v>
      </c>
      <c r="AC40" s="46">
        <f t="shared" si="17"/>
        <v>6217</v>
      </c>
      <c r="AD40" s="46">
        <f t="shared" si="17"/>
        <v>5439</v>
      </c>
      <c r="AE40" s="46">
        <f t="shared" si="17"/>
        <v>5992</v>
      </c>
      <c r="AF40" s="46">
        <f t="shared" si="17"/>
        <v>0</v>
      </c>
    </row>
    <row r="41" spans="1:32" s="19" customFormat="1" ht="15.75" customHeight="1">
      <c r="A41" s="74"/>
      <c r="B41" s="75"/>
      <c r="C41" s="507" t="s">
        <v>97</v>
      </c>
      <c r="D41" s="507"/>
      <c r="E41" s="507"/>
      <c r="F41" s="507"/>
      <c r="G41" s="228"/>
      <c r="H41" s="507" t="s">
        <v>98</v>
      </c>
      <c r="I41" s="507"/>
      <c r="J41" s="226" t="s">
        <v>30</v>
      </c>
      <c r="K41" s="71">
        <f>SUM(K23+K40)</f>
        <v>73573</v>
      </c>
      <c r="L41" s="71">
        <f t="shared" ref="L41:V41" si="18">L23+L40</f>
        <v>-70267</v>
      </c>
      <c r="M41" s="71">
        <f t="shared" si="18"/>
        <v>5121</v>
      </c>
      <c r="N41" s="71">
        <f t="shared" si="18"/>
        <v>-410</v>
      </c>
      <c r="O41" s="71">
        <f t="shared" si="18"/>
        <v>711</v>
      </c>
      <c r="P41" s="71">
        <f t="shared" si="18"/>
        <v>5298</v>
      </c>
      <c r="Q41" s="71">
        <f t="shared" si="18"/>
        <v>-1244</v>
      </c>
      <c r="R41" s="71">
        <f t="shared" si="18"/>
        <v>2697</v>
      </c>
      <c r="S41" s="71">
        <f t="shared" si="18"/>
        <v>3771</v>
      </c>
      <c r="T41" s="71">
        <f t="shared" si="18"/>
        <v>-457</v>
      </c>
      <c r="U41" s="71">
        <f t="shared" si="18"/>
        <v>-589</v>
      </c>
      <c r="V41" s="222">
        <f t="shared" si="18"/>
        <v>0</v>
      </c>
      <c r="W41" s="222">
        <v>0</v>
      </c>
      <c r="X41" s="222">
        <f t="shared" ref="X41:AF41" si="19">X23+X40</f>
        <v>218</v>
      </c>
      <c r="Y41" s="222">
        <f t="shared" si="19"/>
        <v>218.39999999999782</v>
      </c>
      <c r="Z41" s="222">
        <f t="shared" si="19"/>
        <v>218</v>
      </c>
      <c r="AA41" s="222">
        <f t="shared" si="19"/>
        <v>217.68000000000029</v>
      </c>
      <c r="AB41" s="222">
        <f t="shared" si="19"/>
        <v>218</v>
      </c>
      <c r="AC41" s="222">
        <f t="shared" si="19"/>
        <v>218.38000000000102</v>
      </c>
      <c r="AD41" s="222">
        <f t="shared" si="19"/>
        <v>218</v>
      </c>
      <c r="AE41" s="222">
        <f t="shared" si="19"/>
        <v>217.91999999999825</v>
      </c>
      <c r="AF41" s="71">
        <f t="shared" si="19"/>
        <v>0</v>
      </c>
    </row>
    <row r="42" spans="1:32" s="19" customFormat="1" ht="15.75" customHeight="1">
      <c r="A42" s="74"/>
      <c r="B42" s="75"/>
      <c r="C42" s="507" t="s">
        <v>100</v>
      </c>
      <c r="D42" s="507"/>
      <c r="E42" s="507"/>
      <c r="F42" s="507"/>
      <c r="G42" s="228"/>
      <c r="H42" s="228"/>
      <c r="I42" s="228"/>
      <c r="J42" s="226" t="s">
        <v>31</v>
      </c>
      <c r="K42" s="239">
        <v>8</v>
      </c>
      <c r="L42" s="239">
        <v>4</v>
      </c>
      <c r="M42" s="239">
        <v>2</v>
      </c>
      <c r="N42" s="239">
        <v>1</v>
      </c>
      <c r="O42" s="239">
        <v>1</v>
      </c>
      <c r="P42" s="239">
        <v>1</v>
      </c>
      <c r="Q42" s="239">
        <v>1</v>
      </c>
      <c r="R42" s="239">
        <v>1</v>
      </c>
      <c r="S42" s="239"/>
      <c r="T42" s="239">
        <v>1</v>
      </c>
      <c r="U42" s="239">
        <v>1</v>
      </c>
      <c r="V42" s="239"/>
      <c r="W42" s="239"/>
      <c r="X42" s="239"/>
      <c r="Y42" s="239"/>
      <c r="Z42" s="239"/>
      <c r="AA42" s="239"/>
      <c r="AB42" s="239"/>
      <c r="AC42" s="239"/>
      <c r="AD42" s="239"/>
      <c r="AE42" s="239"/>
      <c r="AF42" s="239"/>
    </row>
    <row r="43" spans="1:32" s="19" customFormat="1" ht="15.75" customHeight="1">
      <c r="A43" s="74"/>
      <c r="B43" s="75"/>
      <c r="C43" s="507" t="s">
        <v>102</v>
      </c>
      <c r="D43" s="507"/>
      <c r="E43" s="507"/>
      <c r="F43" s="507"/>
      <c r="G43" s="228"/>
      <c r="H43" s="228"/>
      <c r="I43" s="228"/>
      <c r="J43" s="226" t="s">
        <v>103</v>
      </c>
      <c r="K43" s="239">
        <v>613</v>
      </c>
      <c r="L43" s="239">
        <v>71467</v>
      </c>
      <c r="M43" s="239">
        <v>595</v>
      </c>
      <c r="N43" s="239">
        <v>2836</v>
      </c>
      <c r="O43" s="239">
        <v>1203</v>
      </c>
      <c r="P43" s="239">
        <v>950</v>
      </c>
      <c r="Q43" s="239">
        <v>3078</v>
      </c>
      <c r="R43" s="239">
        <v>907</v>
      </c>
      <c r="S43" s="239">
        <v>1787</v>
      </c>
      <c r="T43" s="239">
        <v>2758</v>
      </c>
      <c r="U43" s="239">
        <v>1100</v>
      </c>
      <c r="V43" s="239"/>
      <c r="W43" s="239"/>
      <c r="X43" s="239"/>
      <c r="Y43" s="239"/>
      <c r="Z43" s="239"/>
      <c r="AA43" s="239"/>
      <c r="AB43" s="239"/>
      <c r="AC43" s="239"/>
      <c r="AD43" s="239"/>
      <c r="AE43" s="239"/>
      <c r="AF43" s="239"/>
    </row>
    <row r="44" spans="1:32" s="19" customFormat="1" ht="15.75" customHeight="1">
      <c r="A44" s="74"/>
      <c r="B44" s="75"/>
      <c r="C44" s="507" t="s">
        <v>104</v>
      </c>
      <c r="D44" s="507"/>
      <c r="E44" s="507"/>
      <c r="F44" s="507"/>
      <c r="G44" s="228"/>
      <c r="H44" s="228"/>
      <c r="I44" s="228"/>
      <c r="J44" s="226" t="s">
        <v>105</v>
      </c>
      <c r="K44" s="51"/>
      <c r="L44" s="51"/>
      <c r="M44" s="51"/>
      <c r="N44" s="51"/>
      <c r="O44" s="51"/>
      <c r="P44" s="51"/>
      <c r="Q44" s="51"/>
      <c r="R44" s="51"/>
      <c r="S44" s="51"/>
      <c r="T44" s="51"/>
      <c r="U44" s="51"/>
      <c r="V44" s="51"/>
      <c r="W44" s="51"/>
      <c r="X44" s="51"/>
      <c r="Y44" s="51"/>
      <c r="Z44" s="51"/>
      <c r="AA44" s="51"/>
      <c r="AB44" s="51"/>
      <c r="AC44" s="51"/>
      <c r="AD44" s="51"/>
      <c r="AE44" s="51"/>
      <c r="AF44" s="51"/>
    </row>
    <row r="45" spans="1:32" s="22" customFormat="1" ht="15.75" customHeight="1">
      <c r="A45" s="74"/>
      <c r="B45" s="75"/>
      <c r="C45" s="507" t="s">
        <v>106</v>
      </c>
      <c r="D45" s="473"/>
      <c r="E45" s="473"/>
      <c r="F45" s="473"/>
      <c r="G45" s="236"/>
      <c r="H45" s="507" t="s">
        <v>107</v>
      </c>
      <c r="I45" s="507"/>
      <c r="J45" s="226" t="s">
        <v>34</v>
      </c>
      <c r="K45" s="46">
        <f t="shared" ref="K45:V45" si="20">K41-K42+K43-K44</f>
        <v>74178</v>
      </c>
      <c r="L45" s="46">
        <f t="shared" si="20"/>
        <v>1196</v>
      </c>
      <c r="M45" s="46">
        <f t="shared" si="20"/>
        <v>5714</v>
      </c>
      <c r="N45" s="46">
        <f t="shared" si="20"/>
        <v>2425</v>
      </c>
      <c r="O45" s="46">
        <f t="shared" si="20"/>
        <v>1913</v>
      </c>
      <c r="P45" s="46">
        <f t="shared" si="20"/>
        <v>6247</v>
      </c>
      <c r="Q45" s="46">
        <f t="shared" si="20"/>
        <v>1833</v>
      </c>
      <c r="R45" s="46">
        <f t="shared" si="20"/>
        <v>3603</v>
      </c>
      <c r="S45" s="46">
        <f t="shared" si="20"/>
        <v>5558</v>
      </c>
      <c r="T45" s="46">
        <f t="shared" si="20"/>
        <v>2300</v>
      </c>
      <c r="U45" s="46">
        <f t="shared" si="20"/>
        <v>510</v>
      </c>
      <c r="V45" s="223">
        <f t="shared" si="20"/>
        <v>0</v>
      </c>
      <c r="W45" s="223">
        <v>0</v>
      </c>
      <c r="X45" s="223">
        <f t="shared" ref="X45:AF45" si="21">X41-X42+X43-X44</f>
        <v>218</v>
      </c>
      <c r="Y45" s="223">
        <f t="shared" si="21"/>
        <v>218.39999999999782</v>
      </c>
      <c r="Z45" s="223">
        <f t="shared" si="21"/>
        <v>218</v>
      </c>
      <c r="AA45" s="223">
        <f t="shared" si="21"/>
        <v>217.68000000000029</v>
      </c>
      <c r="AB45" s="223">
        <f t="shared" si="21"/>
        <v>218</v>
      </c>
      <c r="AC45" s="223">
        <f t="shared" si="21"/>
        <v>218.38000000000102</v>
      </c>
      <c r="AD45" s="223">
        <f t="shared" si="21"/>
        <v>218</v>
      </c>
      <c r="AE45" s="223">
        <f t="shared" si="21"/>
        <v>217.91999999999825</v>
      </c>
      <c r="AF45" s="46">
        <f t="shared" si="21"/>
        <v>0</v>
      </c>
    </row>
    <row r="46" spans="1:32" s="22" customFormat="1" ht="15.75" customHeight="1">
      <c r="A46" s="74"/>
      <c r="B46" s="75"/>
      <c r="C46" s="507" t="s">
        <v>109</v>
      </c>
      <c r="D46" s="473"/>
      <c r="E46" s="473"/>
      <c r="F46" s="473"/>
      <c r="G46" s="473"/>
      <c r="H46" s="473"/>
      <c r="I46" s="473"/>
      <c r="J46" s="226" t="s">
        <v>35</v>
      </c>
      <c r="K46" s="51">
        <v>69007</v>
      </c>
      <c r="L46" s="51"/>
      <c r="M46" s="51"/>
      <c r="N46" s="51"/>
      <c r="O46" s="51"/>
      <c r="P46" s="51"/>
      <c r="Q46" s="51"/>
      <c r="R46" s="51"/>
      <c r="S46" s="51"/>
      <c r="T46" s="51"/>
      <c r="U46" s="51"/>
      <c r="V46" s="51"/>
      <c r="W46" s="51"/>
      <c r="X46" s="51"/>
      <c r="Y46" s="51"/>
      <c r="Z46" s="51"/>
      <c r="AA46" s="51"/>
      <c r="AB46" s="51"/>
      <c r="AC46" s="51"/>
      <c r="AD46" s="51"/>
      <c r="AE46" s="51"/>
      <c r="AF46" s="51"/>
    </row>
    <row r="47" spans="1:32" s="22" customFormat="1" ht="15.75" customHeight="1">
      <c r="A47" s="509"/>
      <c r="B47" s="77"/>
      <c r="C47" s="497" t="s">
        <v>111</v>
      </c>
      <c r="D47" s="475"/>
      <c r="E47" s="475"/>
      <c r="F47" s="475"/>
      <c r="G47" s="510" t="s">
        <v>112</v>
      </c>
      <c r="H47" s="473"/>
      <c r="I47" s="473"/>
      <c r="J47" s="226" t="s">
        <v>36</v>
      </c>
      <c r="K47" s="51">
        <v>5171</v>
      </c>
      <c r="L47" s="51">
        <v>1196</v>
      </c>
      <c r="M47" s="51">
        <v>5714</v>
      </c>
      <c r="N47" s="51">
        <v>2425</v>
      </c>
      <c r="O47" s="51">
        <v>1913</v>
      </c>
      <c r="P47" s="51">
        <v>6247</v>
      </c>
      <c r="Q47" s="51">
        <v>1833</v>
      </c>
      <c r="R47" s="51">
        <v>3603</v>
      </c>
      <c r="S47" s="51">
        <v>5558</v>
      </c>
      <c r="T47" s="51">
        <v>2300</v>
      </c>
      <c r="U47" s="51">
        <v>510</v>
      </c>
      <c r="V47" s="51"/>
      <c r="W47" s="51"/>
      <c r="X47" s="51"/>
      <c r="Y47" s="51"/>
      <c r="Z47" s="51"/>
      <c r="AA47" s="51"/>
      <c r="AB47" s="51"/>
      <c r="AC47" s="51"/>
      <c r="AD47" s="51"/>
      <c r="AE47" s="51"/>
      <c r="AF47" s="51"/>
    </row>
    <row r="48" spans="1:32" s="22" customFormat="1" ht="15.75" customHeight="1">
      <c r="A48" s="496"/>
      <c r="B48" s="78"/>
      <c r="C48" s="511" t="s">
        <v>114</v>
      </c>
      <c r="D48" s="498"/>
      <c r="E48" s="498"/>
      <c r="F48" s="498"/>
      <c r="G48" s="510" t="s">
        <v>115</v>
      </c>
      <c r="H48" s="473"/>
      <c r="I48" s="473"/>
      <c r="J48" s="226" t="s">
        <v>116</v>
      </c>
      <c r="K48" s="51"/>
      <c r="L48" s="51"/>
      <c r="M48" s="51"/>
      <c r="N48" s="51"/>
      <c r="O48" s="51"/>
      <c r="P48" s="51"/>
      <c r="Q48" s="51"/>
      <c r="R48" s="51"/>
      <c r="S48" s="51"/>
      <c r="T48" s="51"/>
      <c r="U48" s="51"/>
      <c r="V48" s="51"/>
      <c r="W48" s="51"/>
      <c r="X48" s="51"/>
      <c r="Y48" s="51"/>
      <c r="Z48" s="51"/>
      <c r="AA48" s="51"/>
      <c r="AB48" s="51"/>
      <c r="AC48" s="51"/>
      <c r="AD48" s="51"/>
      <c r="AE48" s="51"/>
      <c r="AF48" s="51"/>
    </row>
    <row r="49" spans="1:32" s="19" customFormat="1" ht="14.1" customHeight="1">
      <c r="A49" s="488"/>
      <c r="B49" s="79"/>
      <c r="C49" s="503" t="s">
        <v>117</v>
      </c>
      <c r="D49" s="504"/>
      <c r="E49" s="504"/>
      <c r="F49" s="504"/>
      <c r="G49" s="240"/>
      <c r="H49" s="241" t="s">
        <v>116</v>
      </c>
      <c r="I49" s="505" t="s">
        <v>32</v>
      </c>
      <c r="J49" s="506" t="s">
        <v>33</v>
      </c>
      <c r="K49" s="464"/>
      <c r="L49" s="464"/>
      <c r="M49" s="464"/>
      <c r="N49" s="464"/>
      <c r="O49" s="464"/>
      <c r="P49" s="464"/>
      <c r="Q49" s="464"/>
      <c r="R49" s="464"/>
      <c r="S49" s="464"/>
      <c r="T49" s="464"/>
      <c r="U49" s="464"/>
      <c r="V49" s="464"/>
      <c r="W49" s="464"/>
      <c r="X49" s="464"/>
      <c r="Y49" s="464"/>
      <c r="Z49" s="464"/>
      <c r="AA49" s="464"/>
      <c r="AB49" s="464"/>
      <c r="AC49" s="464"/>
      <c r="AD49" s="464"/>
      <c r="AE49" s="464"/>
      <c r="AF49" s="464"/>
    </row>
    <row r="50" spans="1:32" s="19" customFormat="1" ht="14.1" customHeight="1">
      <c r="A50" s="496"/>
      <c r="B50" s="78"/>
      <c r="C50" s="498"/>
      <c r="D50" s="498"/>
      <c r="E50" s="498"/>
      <c r="F50" s="498"/>
      <c r="G50" s="238"/>
      <c r="H50" s="225" t="s">
        <v>120</v>
      </c>
      <c r="I50" s="500"/>
      <c r="J50" s="502"/>
      <c r="K50" s="465"/>
      <c r="L50" s="465"/>
      <c r="M50" s="465"/>
      <c r="N50" s="465"/>
      <c r="O50" s="465"/>
      <c r="P50" s="465"/>
      <c r="Q50" s="465"/>
      <c r="R50" s="465"/>
      <c r="S50" s="465"/>
      <c r="T50" s="465"/>
      <c r="U50" s="465"/>
      <c r="V50" s="465"/>
      <c r="W50" s="465"/>
      <c r="X50" s="465"/>
      <c r="Y50" s="465"/>
      <c r="Z50" s="465"/>
      <c r="AA50" s="465"/>
      <c r="AB50" s="465"/>
      <c r="AC50" s="465"/>
      <c r="AD50" s="465"/>
      <c r="AE50" s="465"/>
      <c r="AF50" s="465"/>
    </row>
    <row r="51" spans="1:32" s="19" customFormat="1" ht="14.1" customHeight="1">
      <c r="A51" s="488"/>
      <c r="B51" s="242"/>
      <c r="C51" s="497" t="s">
        <v>121</v>
      </c>
      <c r="D51" s="497"/>
      <c r="E51" s="497"/>
      <c r="F51" s="497"/>
      <c r="G51" s="230"/>
      <c r="H51" s="233" t="s">
        <v>11</v>
      </c>
      <c r="I51" s="499" t="s">
        <v>32</v>
      </c>
      <c r="J51" s="501" t="s">
        <v>33</v>
      </c>
      <c r="K51" s="464"/>
      <c r="L51" s="464"/>
      <c r="M51" s="464"/>
      <c r="N51" s="464"/>
      <c r="O51" s="464"/>
      <c r="P51" s="464"/>
      <c r="Q51" s="464"/>
      <c r="R51" s="464"/>
      <c r="S51" s="464"/>
      <c r="T51" s="464"/>
      <c r="U51" s="464"/>
      <c r="V51" s="464"/>
      <c r="W51" s="464"/>
      <c r="X51" s="464"/>
      <c r="Y51" s="464"/>
      <c r="Z51" s="464"/>
      <c r="AA51" s="464"/>
      <c r="AB51" s="464"/>
      <c r="AC51" s="464"/>
      <c r="AD51" s="464"/>
      <c r="AE51" s="464"/>
      <c r="AF51" s="464"/>
    </row>
    <row r="52" spans="1:32" s="19" customFormat="1" ht="14.1" customHeight="1">
      <c r="A52" s="496"/>
      <c r="B52" s="78"/>
      <c r="C52" s="498"/>
      <c r="D52" s="498"/>
      <c r="E52" s="498"/>
      <c r="F52" s="498"/>
      <c r="G52" s="238"/>
      <c r="H52" s="225" t="s">
        <v>123</v>
      </c>
      <c r="I52" s="500"/>
      <c r="J52" s="502"/>
      <c r="K52" s="465"/>
      <c r="L52" s="465"/>
      <c r="M52" s="465"/>
      <c r="N52" s="465"/>
      <c r="O52" s="465"/>
      <c r="P52" s="465"/>
      <c r="Q52" s="465"/>
      <c r="R52" s="465"/>
      <c r="S52" s="465"/>
      <c r="T52" s="465"/>
      <c r="U52" s="465"/>
      <c r="V52" s="465"/>
      <c r="W52" s="465"/>
      <c r="X52" s="465"/>
      <c r="Y52" s="465"/>
      <c r="Z52" s="465"/>
      <c r="AA52" s="465"/>
      <c r="AB52" s="465"/>
      <c r="AC52" s="465"/>
      <c r="AD52" s="465"/>
      <c r="AE52" s="465"/>
      <c r="AF52" s="465"/>
    </row>
    <row r="53" spans="1:32" ht="14.1" customHeight="1">
      <c r="A53" s="488"/>
      <c r="B53" s="490"/>
      <c r="C53" s="492" t="s">
        <v>124</v>
      </c>
      <c r="D53" s="493"/>
      <c r="E53" s="493"/>
      <c r="F53" s="493"/>
      <c r="G53" s="493"/>
      <c r="H53" s="493"/>
      <c r="I53" s="493"/>
      <c r="J53" s="494" t="s">
        <v>125</v>
      </c>
      <c r="K53" s="466"/>
      <c r="L53" s="466"/>
      <c r="M53" s="466"/>
      <c r="N53" s="466"/>
      <c r="O53" s="466"/>
      <c r="P53" s="466"/>
      <c r="Q53" s="466"/>
      <c r="R53" s="466"/>
      <c r="S53" s="466"/>
      <c r="T53" s="466"/>
      <c r="U53" s="466"/>
      <c r="V53" s="466"/>
      <c r="W53" s="466"/>
      <c r="X53" s="466"/>
      <c r="Y53" s="466"/>
      <c r="Z53" s="466"/>
      <c r="AA53" s="466"/>
      <c r="AB53" s="466"/>
      <c r="AC53" s="466"/>
      <c r="AD53" s="466"/>
      <c r="AE53" s="466"/>
      <c r="AF53" s="466"/>
    </row>
    <row r="54" spans="1:32" ht="14.1" customHeight="1">
      <c r="A54" s="489"/>
      <c r="B54" s="491"/>
      <c r="C54" s="483"/>
      <c r="D54" s="483"/>
      <c r="E54" s="483"/>
      <c r="F54" s="483"/>
      <c r="G54" s="483"/>
      <c r="H54" s="483"/>
      <c r="I54" s="483"/>
      <c r="J54" s="495"/>
      <c r="K54" s="467"/>
      <c r="L54" s="467"/>
      <c r="M54" s="467"/>
      <c r="N54" s="467"/>
      <c r="O54" s="467"/>
      <c r="P54" s="467"/>
      <c r="Q54" s="467"/>
      <c r="R54" s="467"/>
      <c r="S54" s="467"/>
      <c r="T54" s="467"/>
      <c r="U54" s="467"/>
      <c r="V54" s="467"/>
      <c r="W54" s="467"/>
      <c r="X54" s="467"/>
      <c r="Y54" s="467"/>
      <c r="Z54" s="467"/>
      <c r="AA54" s="467"/>
      <c r="AB54" s="467"/>
      <c r="AC54" s="467"/>
      <c r="AD54" s="467"/>
      <c r="AE54" s="467"/>
      <c r="AF54" s="467"/>
    </row>
    <row r="55" spans="1:32" ht="15.75" customHeight="1">
      <c r="A55" s="85"/>
      <c r="B55" s="86"/>
      <c r="C55" s="483" t="s">
        <v>126</v>
      </c>
      <c r="D55" s="478"/>
      <c r="E55" s="478"/>
      <c r="F55" s="478"/>
      <c r="G55" s="478"/>
      <c r="H55" s="478"/>
      <c r="I55" s="478"/>
      <c r="J55" s="30" t="s">
        <v>127</v>
      </c>
      <c r="K55" s="87">
        <f t="shared" ref="K55:V55" si="22">K5-K9</f>
        <v>30188</v>
      </c>
      <c r="L55" s="87">
        <f t="shared" si="22"/>
        <v>29499</v>
      </c>
      <c r="M55" s="87">
        <f t="shared" si="22"/>
        <v>27728</v>
      </c>
      <c r="N55" s="87">
        <f t="shared" si="22"/>
        <v>29965</v>
      </c>
      <c r="O55" s="87">
        <f t="shared" si="22"/>
        <v>33155</v>
      </c>
      <c r="P55" s="87">
        <f t="shared" si="22"/>
        <v>35752</v>
      </c>
      <c r="Q55" s="87">
        <f t="shared" si="22"/>
        <v>32656</v>
      </c>
      <c r="R55" s="87">
        <f t="shared" si="22"/>
        <v>32924</v>
      </c>
      <c r="S55" s="87">
        <f t="shared" si="22"/>
        <v>34309</v>
      </c>
      <c r="T55" s="87">
        <f t="shared" si="22"/>
        <v>30911</v>
      </c>
      <c r="U55" s="87">
        <f t="shared" si="22"/>
        <v>26832</v>
      </c>
      <c r="V55" s="87">
        <f t="shared" si="22"/>
        <v>26038</v>
      </c>
      <c r="W55" s="87">
        <v>26011</v>
      </c>
      <c r="X55" s="87">
        <f t="shared" ref="X55:AF55" si="23">X5-X9</f>
        <v>28508</v>
      </c>
      <c r="Y55" s="87">
        <f t="shared" si="23"/>
        <v>27942.399999999998</v>
      </c>
      <c r="Z55" s="87">
        <f t="shared" si="23"/>
        <v>29994</v>
      </c>
      <c r="AA55" s="87">
        <f t="shared" si="23"/>
        <v>29398.68</v>
      </c>
      <c r="AB55" s="87">
        <f t="shared" si="23"/>
        <v>31359</v>
      </c>
      <c r="AC55" s="87">
        <f t="shared" si="23"/>
        <v>30736.38</v>
      </c>
      <c r="AD55" s="87">
        <f t="shared" si="23"/>
        <v>31432</v>
      </c>
      <c r="AE55" s="87">
        <f t="shared" si="23"/>
        <v>30807.919999999998</v>
      </c>
      <c r="AF55" s="87">
        <f t="shared" si="23"/>
        <v>0</v>
      </c>
    </row>
    <row r="56" spans="1:32" ht="27.75" customHeight="1">
      <c r="A56" s="88"/>
      <c r="B56" s="89"/>
      <c r="C56" s="481" t="s">
        <v>128</v>
      </c>
      <c r="D56" s="478"/>
      <c r="E56" s="478"/>
      <c r="F56" s="478"/>
      <c r="G56" s="478"/>
      <c r="H56" s="484" t="s">
        <v>129</v>
      </c>
      <c r="I56" s="486"/>
      <c r="J56" s="487"/>
      <c r="K56" s="90"/>
      <c r="L56" s="90"/>
      <c r="M56" s="90"/>
      <c r="N56" s="90"/>
      <c r="O56" s="90"/>
      <c r="P56" s="90"/>
      <c r="Q56" s="90"/>
      <c r="R56" s="90"/>
      <c r="S56" s="90"/>
      <c r="T56" s="90"/>
      <c r="U56" s="90"/>
      <c r="V56" s="90"/>
      <c r="W56" s="90"/>
      <c r="X56" s="90"/>
      <c r="Y56" s="90"/>
      <c r="Z56" s="90"/>
      <c r="AA56" s="90"/>
      <c r="AB56" s="90"/>
      <c r="AC56" s="90"/>
      <c r="AD56" s="90"/>
      <c r="AE56" s="90"/>
      <c r="AF56" s="90"/>
    </row>
    <row r="57" spans="1:32" ht="27.75" customHeight="1">
      <c r="A57" s="91"/>
      <c r="B57" s="92"/>
      <c r="C57" s="480" t="s">
        <v>130</v>
      </c>
      <c r="D57" s="481"/>
      <c r="E57" s="481"/>
      <c r="F57" s="481"/>
      <c r="G57" s="481"/>
      <c r="H57" s="481"/>
      <c r="I57" s="93"/>
      <c r="J57" s="243" t="s">
        <v>131</v>
      </c>
      <c r="K57" s="244"/>
      <c r="L57" s="244"/>
      <c r="M57" s="244"/>
      <c r="N57" s="244"/>
      <c r="O57" s="244"/>
      <c r="P57" s="244"/>
      <c r="Q57" s="244"/>
      <c r="R57" s="244"/>
      <c r="S57" s="244"/>
      <c r="T57" s="244"/>
      <c r="U57" s="244"/>
      <c r="V57" s="90"/>
      <c r="W57" s="90"/>
      <c r="X57" s="90"/>
      <c r="Y57" s="90"/>
      <c r="Z57" s="90"/>
      <c r="AA57" s="90"/>
      <c r="AB57" s="90"/>
      <c r="AC57" s="90"/>
      <c r="AD57" s="90"/>
      <c r="AE57" s="90"/>
      <c r="AF57" s="90"/>
    </row>
    <row r="58" spans="1:32" ht="27.75" customHeight="1">
      <c r="A58" s="96"/>
      <c r="B58" s="97"/>
      <c r="C58" s="481" t="s">
        <v>132</v>
      </c>
      <c r="D58" s="478"/>
      <c r="E58" s="478"/>
      <c r="F58" s="478"/>
      <c r="G58" s="478"/>
      <c r="H58" s="478"/>
      <c r="I58" s="237"/>
      <c r="J58" s="99" t="s">
        <v>133</v>
      </c>
      <c r="K58" s="90"/>
      <c r="L58" s="90"/>
      <c r="M58" s="90"/>
      <c r="N58" s="90"/>
      <c r="O58" s="90"/>
      <c r="P58" s="90"/>
      <c r="Q58" s="90"/>
      <c r="R58" s="90"/>
      <c r="S58" s="90"/>
      <c r="T58" s="90"/>
      <c r="U58" s="90"/>
      <c r="V58" s="90"/>
      <c r="W58" s="90"/>
      <c r="X58" s="90"/>
      <c r="Y58" s="90"/>
      <c r="Z58" s="90"/>
      <c r="AA58" s="90"/>
      <c r="AB58" s="90"/>
      <c r="AC58" s="90"/>
      <c r="AD58" s="90"/>
      <c r="AE58" s="90"/>
      <c r="AF58" s="90"/>
    </row>
    <row r="59" spans="1:32" ht="27.75" customHeight="1">
      <c r="A59" s="100"/>
      <c r="B59" s="101"/>
      <c r="C59" s="482" t="s">
        <v>134</v>
      </c>
      <c r="D59" s="483"/>
      <c r="E59" s="483"/>
      <c r="F59" s="483"/>
      <c r="G59" s="483"/>
      <c r="H59" s="483"/>
      <c r="I59" s="102"/>
      <c r="J59" s="103" t="s">
        <v>135</v>
      </c>
      <c r="K59" s="245"/>
      <c r="L59" s="245"/>
      <c r="M59" s="245"/>
      <c r="N59" s="245"/>
      <c r="O59" s="245"/>
      <c r="P59" s="245"/>
      <c r="Q59" s="245"/>
      <c r="R59" s="245"/>
      <c r="S59" s="245"/>
      <c r="T59" s="245"/>
      <c r="U59" s="245"/>
      <c r="V59" s="90"/>
      <c r="W59" s="90"/>
      <c r="X59" s="90"/>
      <c r="Y59" s="90"/>
      <c r="Z59" s="90"/>
      <c r="AA59" s="90"/>
      <c r="AB59" s="90"/>
      <c r="AC59" s="90"/>
      <c r="AD59" s="90"/>
      <c r="AE59" s="90"/>
      <c r="AF59" s="90"/>
    </row>
    <row r="60" spans="1:32" ht="27.75" customHeight="1">
      <c r="A60" s="96"/>
      <c r="B60" s="97"/>
      <c r="C60" s="481" t="s">
        <v>136</v>
      </c>
      <c r="D60" s="478"/>
      <c r="E60" s="478"/>
      <c r="F60" s="478"/>
      <c r="G60" s="478"/>
      <c r="H60" s="484" t="s">
        <v>137</v>
      </c>
      <c r="I60" s="484"/>
      <c r="J60" s="485"/>
      <c r="K60" s="90"/>
      <c r="L60" s="90"/>
      <c r="M60" s="90"/>
      <c r="N60" s="90"/>
      <c r="O60" s="90"/>
      <c r="P60" s="90"/>
      <c r="Q60" s="90"/>
      <c r="R60" s="90"/>
      <c r="S60" s="90"/>
      <c r="T60" s="90"/>
      <c r="U60" s="90"/>
      <c r="V60" s="90"/>
      <c r="W60" s="90"/>
      <c r="X60" s="90"/>
      <c r="Y60" s="90"/>
      <c r="Z60" s="90"/>
      <c r="AA60" s="90"/>
      <c r="AB60" s="90"/>
      <c r="AC60" s="90"/>
      <c r="AD60" s="90"/>
      <c r="AE60" s="90"/>
      <c r="AF60" s="90"/>
    </row>
    <row r="61" spans="1:32" ht="15.75" customHeight="1">
      <c r="A61" s="85"/>
      <c r="B61" s="86"/>
      <c r="C61" s="477" t="s">
        <v>49</v>
      </c>
      <c r="D61" s="478"/>
      <c r="E61" s="478"/>
      <c r="F61" s="478"/>
      <c r="G61" s="478"/>
      <c r="H61" s="478"/>
      <c r="I61" s="97"/>
      <c r="J61" s="99" t="s">
        <v>138</v>
      </c>
      <c r="K61" s="90"/>
      <c r="L61" s="90"/>
      <c r="M61" s="90"/>
      <c r="N61" s="90"/>
      <c r="O61" s="90"/>
      <c r="P61" s="90"/>
      <c r="Q61" s="90"/>
      <c r="R61" s="90"/>
      <c r="S61" s="90"/>
      <c r="T61" s="90"/>
      <c r="U61" s="90"/>
      <c r="V61" s="90"/>
      <c r="W61" s="90"/>
      <c r="X61" s="90"/>
      <c r="Y61" s="90"/>
      <c r="Z61" s="90"/>
      <c r="AA61" s="90"/>
      <c r="AB61" s="90"/>
      <c r="AC61" s="90"/>
      <c r="AD61" s="90"/>
      <c r="AE61" s="90"/>
      <c r="AF61" s="90"/>
    </row>
    <row r="62" spans="1:32" ht="15.75" customHeight="1">
      <c r="A62" s="74"/>
      <c r="B62" s="75"/>
      <c r="C62" s="477" t="s">
        <v>139</v>
      </c>
      <c r="D62" s="478"/>
      <c r="E62" s="478"/>
      <c r="F62" s="478"/>
      <c r="G62" s="478"/>
      <c r="H62" s="478"/>
      <c r="I62" s="97"/>
      <c r="J62" s="99" t="s">
        <v>140</v>
      </c>
      <c r="K62" s="90"/>
      <c r="L62" s="90"/>
      <c r="M62" s="90"/>
      <c r="N62" s="90"/>
      <c r="O62" s="90"/>
      <c r="P62" s="90"/>
      <c r="Q62" s="90"/>
      <c r="R62" s="90"/>
      <c r="S62" s="90"/>
      <c r="T62" s="90"/>
      <c r="U62" s="90"/>
      <c r="V62" s="90"/>
      <c r="W62" s="90"/>
      <c r="X62" s="90"/>
      <c r="Y62" s="90"/>
      <c r="Z62" s="90"/>
      <c r="AA62" s="90"/>
      <c r="AB62" s="90"/>
      <c r="AC62" s="90"/>
      <c r="AD62" s="90"/>
      <c r="AE62" s="90"/>
      <c r="AF62" s="90"/>
    </row>
    <row r="63" spans="1:32" ht="15.75" customHeight="1">
      <c r="A63" s="5" t="s">
        <v>50</v>
      </c>
      <c r="B63" s="5"/>
      <c r="D63" s="31"/>
      <c r="I63" s="6"/>
      <c r="J63" s="5"/>
      <c r="V63" s="6" t="s">
        <v>37</v>
      </c>
      <c r="W63" s="6"/>
      <c r="X63" s="6"/>
      <c r="Y63" s="6"/>
      <c r="Z63" s="6"/>
      <c r="AA63" s="6"/>
      <c r="AB63" s="6"/>
      <c r="AC63" s="6"/>
      <c r="AD63" s="6"/>
      <c r="AE63" s="6"/>
      <c r="AF63" s="6"/>
    </row>
    <row r="64" spans="1:32" ht="15.75" customHeight="1">
      <c r="A64" s="7"/>
      <c r="B64" s="8"/>
      <c r="C64" s="8"/>
      <c r="D64" s="32"/>
      <c r="E64" s="8"/>
      <c r="F64" s="8"/>
      <c r="G64" s="8"/>
      <c r="H64" s="9" t="s">
        <v>38</v>
      </c>
      <c r="I64" s="9"/>
      <c r="J64" s="105"/>
      <c r="K64" s="229" t="s">
        <v>4</v>
      </c>
      <c r="L64" s="229" t="s">
        <v>5</v>
      </c>
      <c r="M64" s="462" t="s">
        <v>6</v>
      </c>
      <c r="N64" s="462"/>
      <c r="O64" s="462"/>
      <c r="P64" s="462"/>
      <c r="Q64" s="462"/>
      <c r="R64" s="462"/>
      <c r="S64" s="462"/>
      <c r="T64" s="462"/>
      <c r="U64" s="462"/>
      <c r="V64" s="462"/>
      <c r="W64" s="462"/>
      <c r="X64" s="462"/>
      <c r="Y64" s="462"/>
      <c r="Z64" s="462"/>
      <c r="AA64" s="462"/>
      <c r="AB64" s="462"/>
      <c r="AC64" s="462"/>
      <c r="AD64" s="462"/>
      <c r="AE64" s="462"/>
      <c r="AF64" s="462"/>
    </row>
    <row r="65" spans="1:32" ht="30" customHeight="1">
      <c r="A65" s="13"/>
      <c r="B65" s="14"/>
      <c r="C65" s="14" t="s">
        <v>57</v>
      </c>
      <c r="D65" s="14"/>
      <c r="E65" s="14" t="s">
        <v>58</v>
      </c>
      <c r="F65" s="14"/>
      <c r="G65" s="14"/>
      <c r="H65" s="14"/>
      <c r="I65" s="106"/>
      <c r="J65" s="39"/>
      <c r="K65" s="16" t="s">
        <v>7</v>
      </c>
      <c r="L65" s="16" t="s">
        <v>8</v>
      </c>
      <c r="M65" s="479"/>
      <c r="N65" s="463"/>
      <c r="O65" s="463"/>
      <c r="P65" s="463"/>
      <c r="Q65" s="463"/>
      <c r="R65" s="463"/>
      <c r="S65" s="463"/>
      <c r="T65" s="463"/>
      <c r="U65" s="463"/>
      <c r="V65" s="463"/>
      <c r="W65" s="463"/>
      <c r="X65" s="463"/>
      <c r="Y65" s="463"/>
      <c r="Z65" s="463"/>
      <c r="AA65" s="463"/>
      <c r="AB65" s="463"/>
      <c r="AC65" s="463"/>
      <c r="AD65" s="463"/>
      <c r="AE65" s="463"/>
      <c r="AF65" s="463"/>
    </row>
    <row r="66" spans="1:32" ht="15.75" customHeight="1">
      <c r="A66" s="107"/>
      <c r="B66" s="93"/>
      <c r="C66" s="475" t="s">
        <v>51</v>
      </c>
      <c r="D66" s="475"/>
      <c r="E66" s="475"/>
      <c r="F66" s="475"/>
      <c r="G66" s="231"/>
      <c r="H66" s="231"/>
      <c r="I66" s="237"/>
      <c r="J66" s="232"/>
      <c r="K66" s="109">
        <f t="shared" ref="K66:V66" si="24">K67+K68</f>
        <v>10261</v>
      </c>
      <c r="L66" s="109">
        <f t="shared" si="24"/>
        <v>11279</v>
      </c>
      <c r="M66" s="109">
        <f t="shared" si="24"/>
        <v>11016</v>
      </c>
      <c r="N66" s="109">
        <f t="shared" si="24"/>
        <v>5744</v>
      </c>
      <c r="O66" s="109">
        <f t="shared" si="24"/>
        <v>3840</v>
      </c>
      <c r="P66" s="109">
        <f t="shared" si="24"/>
        <v>4711</v>
      </c>
      <c r="Q66" s="109">
        <f t="shared" si="24"/>
        <v>2700</v>
      </c>
      <c r="R66" s="109">
        <f t="shared" si="24"/>
        <v>4615</v>
      </c>
      <c r="S66" s="109">
        <f t="shared" si="24"/>
        <v>8503</v>
      </c>
      <c r="T66" s="109">
        <f t="shared" si="24"/>
        <v>16404</v>
      </c>
      <c r="U66" s="109">
        <f t="shared" si="24"/>
        <v>19214</v>
      </c>
      <c r="V66" s="109">
        <f t="shared" si="24"/>
        <v>14704</v>
      </c>
      <c r="W66" s="109">
        <v>1500</v>
      </c>
      <c r="X66" s="109">
        <f t="shared" ref="X66:AF66" si="25">X67+X68</f>
        <v>1267</v>
      </c>
      <c r="Y66" s="109">
        <f t="shared" si="25"/>
        <v>1044</v>
      </c>
      <c r="Z66" s="109">
        <f t="shared" si="25"/>
        <v>879</v>
      </c>
      <c r="AA66" s="109">
        <f t="shared" si="25"/>
        <v>746</v>
      </c>
      <c r="AB66" s="109">
        <f t="shared" si="25"/>
        <v>613</v>
      </c>
      <c r="AC66" s="109">
        <f t="shared" si="25"/>
        <v>508</v>
      </c>
      <c r="AD66" s="109">
        <f t="shared" si="25"/>
        <v>415</v>
      </c>
      <c r="AE66" s="109">
        <f t="shared" si="25"/>
        <v>323</v>
      </c>
      <c r="AF66" s="109">
        <f t="shared" si="25"/>
        <v>0</v>
      </c>
    </row>
    <row r="67" spans="1:32" ht="15.75" customHeight="1">
      <c r="A67" s="34"/>
      <c r="B67" s="35"/>
      <c r="C67" s="35"/>
      <c r="D67" s="110"/>
      <c r="E67" s="35"/>
      <c r="F67" s="36"/>
      <c r="G67" s="472" t="s">
        <v>52</v>
      </c>
      <c r="H67" s="473"/>
      <c r="I67" s="473"/>
      <c r="J67" s="474"/>
      <c r="K67" s="51">
        <v>4362</v>
      </c>
      <c r="L67" s="51">
        <v>4089</v>
      </c>
      <c r="M67" s="51">
        <v>3753</v>
      </c>
      <c r="N67" s="51">
        <v>3429</v>
      </c>
      <c r="O67" s="51">
        <v>3149</v>
      </c>
      <c r="P67" s="51">
        <v>2919</v>
      </c>
      <c r="Q67" s="51">
        <v>2700</v>
      </c>
      <c r="R67" s="51">
        <v>2325</v>
      </c>
      <c r="S67" s="51">
        <v>2075</v>
      </c>
      <c r="T67" s="51">
        <v>1992</v>
      </c>
      <c r="U67" s="51">
        <v>2129</v>
      </c>
      <c r="V67" s="51">
        <v>1726</v>
      </c>
      <c r="W67" s="51">
        <v>1501</v>
      </c>
      <c r="X67" s="51">
        <f t="shared" ref="X67:AE67" si="26">SUM(X12)</f>
        <v>1267</v>
      </c>
      <c r="Y67" s="51">
        <f t="shared" si="26"/>
        <v>1044</v>
      </c>
      <c r="Z67" s="51">
        <f t="shared" si="26"/>
        <v>879</v>
      </c>
      <c r="AA67" s="51">
        <f t="shared" si="26"/>
        <v>746</v>
      </c>
      <c r="AB67" s="51">
        <f t="shared" si="26"/>
        <v>613</v>
      </c>
      <c r="AC67" s="51">
        <f t="shared" si="26"/>
        <v>508</v>
      </c>
      <c r="AD67" s="51">
        <f t="shared" si="26"/>
        <v>415</v>
      </c>
      <c r="AE67" s="51">
        <f t="shared" si="26"/>
        <v>323</v>
      </c>
      <c r="AF67" s="51"/>
    </row>
    <row r="68" spans="1:32" ht="15.75" customHeight="1">
      <c r="A68" s="37"/>
      <c r="B68" s="38"/>
      <c r="C68" s="35"/>
      <c r="D68" s="110"/>
      <c r="E68" s="35"/>
      <c r="F68" s="36"/>
      <c r="G68" s="472" t="s">
        <v>53</v>
      </c>
      <c r="H68" s="473"/>
      <c r="I68" s="473"/>
      <c r="J68" s="474"/>
      <c r="K68" s="51">
        <v>5899</v>
      </c>
      <c r="L68" s="51">
        <v>7190</v>
      </c>
      <c r="M68" s="51">
        <v>7263</v>
      </c>
      <c r="N68" s="51">
        <v>2315</v>
      </c>
      <c r="O68" s="51">
        <v>691</v>
      </c>
      <c r="P68" s="51">
        <v>1792</v>
      </c>
      <c r="Q68" s="51"/>
      <c r="R68" s="51">
        <v>2290</v>
      </c>
      <c r="S68" s="51">
        <v>6428</v>
      </c>
      <c r="T68" s="51">
        <v>14412</v>
      </c>
      <c r="U68" s="51">
        <v>17085</v>
      </c>
      <c r="V68" s="51">
        <v>12978</v>
      </c>
      <c r="W68" s="51"/>
      <c r="X68" s="51"/>
      <c r="Y68" s="51"/>
      <c r="Z68" s="51"/>
      <c r="AA68" s="51"/>
      <c r="AB68" s="51"/>
      <c r="AC68" s="51"/>
      <c r="AD68" s="51"/>
      <c r="AE68" s="51"/>
      <c r="AF68" s="51"/>
    </row>
    <row r="69" spans="1:32" ht="15.75" customHeight="1">
      <c r="A69" s="107"/>
      <c r="B69" s="93"/>
      <c r="C69" s="475" t="s">
        <v>54</v>
      </c>
      <c r="D69" s="475"/>
      <c r="E69" s="475"/>
      <c r="F69" s="475"/>
      <c r="G69" s="231"/>
      <c r="H69" s="231"/>
      <c r="I69" s="237"/>
      <c r="J69" s="232"/>
      <c r="K69" s="46">
        <f t="shared" ref="K69:Q69" si="27">K70+K71</f>
        <v>110915</v>
      </c>
      <c r="L69" s="46">
        <f t="shared" si="27"/>
        <v>36783</v>
      </c>
      <c r="M69" s="46">
        <f t="shared" si="27"/>
        <v>37002</v>
      </c>
      <c r="N69" s="46">
        <f t="shared" si="27"/>
        <v>36234</v>
      </c>
      <c r="O69" s="46">
        <f t="shared" si="27"/>
        <v>16219</v>
      </c>
      <c r="P69" s="46">
        <f t="shared" si="27"/>
        <v>19426</v>
      </c>
      <c r="Q69" s="46">
        <f t="shared" si="27"/>
        <v>14308</v>
      </c>
      <c r="R69" s="46"/>
      <c r="S69" s="46">
        <f>S70+S71</f>
        <v>15145</v>
      </c>
      <c r="T69" s="46">
        <f>T70+T71</f>
        <v>20923</v>
      </c>
      <c r="U69" s="46">
        <f>U70+U71</f>
        <v>16937</v>
      </c>
      <c r="V69" s="46">
        <f>V70+V71</f>
        <v>18662</v>
      </c>
      <c r="W69" s="46">
        <v>28449</v>
      </c>
      <c r="X69" s="46">
        <f t="shared" ref="X69:AF69" si="28">X70+X71</f>
        <v>25128</v>
      </c>
      <c r="Y69" s="46">
        <f t="shared" si="28"/>
        <v>27555</v>
      </c>
      <c r="Z69" s="46">
        <f t="shared" si="28"/>
        <v>20987</v>
      </c>
      <c r="AA69" s="46">
        <f t="shared" si="28"/>
        <v>21715</v>
      </c>
      <c r="AB69" s="46">
        <f t="shared" si="28"/>
        <v>17838</v>
      </c>
      <c r="AC69" s="46">
        <f t="shared" si="28"/>
        <v>16468</v>
      </c>
      <c r="AD69" s="46">
        <f t="shared" si="28"/>
        <v>14951</v>
      </c>
      <c r="AE69" s="46">
        <f t="shared" si="28"/>
        <v>15668</v>
      </c>
      <c r="AF69" s="46">
        <f t="shared" si="28"/>
        <v>0</v>
      </c>
    </row>
    <row r="70" spans="1:32" ht="15.75" customHeight="1">
      <c r="A70" s="34"/>
      <c r="B70" s="35"/>
      <c r="C70" s="35"/>
      <c r="D70" s="110"/>
      <c r="E70" s="35"/>
      <c r="F70" s="36"/>
      <c r="G70" s="472" t="s">
        <v>52</v>
      </c>
      <c r="H70" s="473"/>
      <c r="I70" s="473"/>
      <c r="J70" s="474"/>
      <c r="K70" s="51">
        <v>29954</v>
      </c>
      <c r="L70" s="51">
        <v>22118</v>
      </c>
      <c r="M70" s="51">
        <v>21803</v>
      </c>
      <c r="N70" s="51">
        <v>21559</v>
      </c>
      <c r="O70" s="51">
        <v>12222</v>
      </c>
      <c r="P70" s="51">
        <v>10535</v>
      </c>
      <c r="Q70" s="51">
        <v>9835</v>
      </c>
      <c r="R70" s="51">
        <v>9160</v>
      </c>
      <c r="S70" s="51">
        <v>9355</v>
      </c>
      <c r="T70" s="51">
        <v>9065</v>
      </c>
      <c r="U70" s="51">
        <v>9486</v>
      </c>
      <c r="V70" s="51">
        <v>9199</v>
      </c>
      <c r="W70" s="51">
        <v>9426</v>
      </c>
      <c r="X70" s="51">
        <v>9659</v>
      </c>
      <c r="Y70" s="51">
        <v>8308</v>
      </c>
      <c r="Z70" s="51">
        <v>7352</v>
      </c>
      <c r="AA70" s="51">
        <v>7484</v>
      </c>
      <c r="AB70" s="51">
        <v>6505</v>
      </c>
      <c r="AC70" s="51">
        <v>5473</v>
      </c>
      <c r="AD70" s="51">
        <v>5109</v>
      </c>
      <c r="AE70" s="51">
        <v>5196</v>
      </c>
      <c r="AF70" s="51"/>
    </row>
    <row r="71" spans="1:32" ht="15.75" customHeight="1">
      <c r="A71" s="37"/>
      <c r="B71" s="38"/>
      <c r="C71" s="38"/>
      <c r="D71" s="111"/>
      <c r="E71" s="38"/>
      <c r="F71" s="39"/>
      <c r="G71" s="472" t="s">
        <v>53</v>
      </c>
      <c r="H71" s="473"/>
      <c r="I71" s="473"/>
      <c r="J71" s="474"/>
      <c r="K71" s="51">
        <v>80961</v>
      </c>
      <c r="L71" s="51">
        <v>14665</v>
      </c>
      <c r="M71" s="51">
        <v>15199</v>
      </c>
      <c r="N71" s="51">
        <v>14675</v>
      </c>
      <c r="O71" s="51">
        <v>3997</v>
      </c>
      <c r="P71" s="51">
        <v>8891</v>
      </c>
      <c r="Q71" s="51">
        <v>4473</v>
      </c>
      <c r="R71" s="51">
        <v>7265</v>
      </c>
      <c r="S71" s="51">
        <v>5790</v>
      </c>
      <c r="T71" s="51">
        <v>11858</v>
      </c>
      <c r="U71" s="51">
        <f>SUM(U27-U70)</f>
        <v>7451</v>
      </c>
      <c r="V71" s="51">
        <f>SUM(V27-V70)</f>
        <v>9463</v>
      </c>
      <c r="W71" s="51">
        <v>19023</v>
      </c>
      <c r="X71" s="51">
        <v>15469</v>
      </c>
      <c r="Y71" s="51">
        <v>19247</v>
      </c>
      <c r="Z71" s="51">
        <v>13635</v>
      </c>
      <c r="AA71" s="51">
        <v>14231</v>
      </c>
      <c r="AB71" s="51">
        <v>11333</v>
      </c>
      <c r="AC71" s="51">
        <v>10995</v>
      </c>
      <c r="AD71" s="51">
        <v>9842</v>
      </c>
      <c r="AE71" s="51">
        <f>SUM(AE27-AE70)</f>
        <v>10472</v>
      </c>
      <c r="AF71" s="51"/>
    </row>
    <row r="72" spans="1:32">
      <c r="A72" s="112"/>
      <c r="B72" s="231"/>
      <c r="C72" s="476" t="s">
        <v>55</v>
      </c>
      <c r="D72" s="473"/>
      <c r="E72" s="473"/>
      <c r="F72" s="473"/>
      <c r="G72" s="231"/>
      <c r="H72" s="231"/>
      <c r="I72" s="237"/>
      <c r="J72" s="232"/>
      <c r="K72" s="109">
        <f t="shared" ref="K72:V72" si="29">K66+K69</f>
        <v>121176</v>
      </c>
      <c r="L72" s="109">
        <f t="shared" si="29"/>
        <v>48062</v>
      </c>
      <c r="M72" s="109">
        <f t="shared" si="29"/>
        <v>48018</v>
      </c>
      <c r="N72" s="109">
        <f t="shared" si="29"/>
        <v>41978</v>
      </c>
      <c r="O72" s="109">
        <f t="shared" si="29"/>
        <v>20059</v>
      </c>
      <c r="P72" s="109">
        <f t="shared" si="29"/>
        <v>24137</v>
      </c>
      <c r="Q72" s="109">
        <f t="shared" si="29"/>
        <v>17008</v>
      </c>
      <c r="R72" s="109">
        <f t="shared" si="29"/>
        <v>4615</v>
      </c>
      <c r="S72" s="109">
        <f t="shared" si="29"/>
        <v>23648</v>
      </c>
      <c r="T72" s="109">
        <f t="shared" si="29"/>
        <v>37327</v>
      </c>
      <c r="U72" s="109">
        <f t="shared" si="29"/>
        <v>36151</v>
      </c>
      <c r="V72" s="109">
        <f t="shared" si="29"/>
        <v>33366</v>
      </c>
      <c r="W72" s="109">
        <v>29949</v>
      </c>
      <c r="X72" s="109">
        <f t="shared" ref="X72:AF72" si="30">X66+X69</f>
        <v>26395</v>
      </c>
      <c r="Y72" s="109">
        <f t="shared" si="30"/>
        <v>28599</v>
      </c>
      <c r="Z72" s="109">
        <f t="shared" si="30"/>
        <v>21866</v>
      </c>
      <c r="AA72" s="109">
        <f t="shared" si="30"/>
        <v>22461</v>
      </c>
      <c r="AB72" s="109">
        <f t="shared" si="30"/>
        <v>18451</v>
      </c>
      <c r="AC72" s="109">
        <f t="shared" si="30"/>
        <v>16976</v>
      </c>
      <c r="AD72" s="109">
        <f t="shared" si="30"/>
        <v>15366</v>
      </c>
      <c r="AE72" s="109">
        <f t="shared" si="30"/>
        <v>15991</v>
      </c>
      <c r="AF72" s="109">
        <f t="shared" si="30"/>
        <v>0</v>
      </c>
    </row>
  </sheetData>
  <mergeCells count="195">
    <mergeCell ref="AF2:AF3"/>
    <mergeCell ref="AB2:AB3"/>
    <mergeCell ref="AC2:AC3"/>
    <mergeCell ref="AD2:AD3"/>
    <mergeCell ref="AE2:AE3"/>
    <mergeCell ref="Z2:Z3"/>
    <mergeCell ref="AA2:AA3"/>
    <mergeCell ref="Y2:Y3"/>
    <mergeCell ref="Q2:Q3"/>
    <mergeCell ref="R2:R3"/>
    <mergeCell ref="S2:S3"/>
    <mergeCell ref="T2:T3"/>
    <mergeCell ref="U2:U3"/>
    <mergeCell ref="V2:V3"/>
    <mergeCell ref="P2:P3"/>
    <mergeCell ref="F9:I9"/>
    <mergeCell ref="F10:J10"/>
    <mergeCell ref="E11:J11"/>
    <mergeCell ref="F12:J12"/>
    <mergeCell ref="G8:J8"/>
    <mergeCell ref="L2:L3"/>
    <mergeCell ref="M2:M3"/>
    <mergeCell ref="N2:N3"/>
    <mergeCell ref="O2:O3"/>
    <mergeCell ref="E28:J28"/>
    <mergeCell ref="A4:A23"/>
    <mergeCell ref="B4:B13"/>
    <mergeCell ref="D4:I4"/>
    <mergeCell ref="E5:I5"/>
    <mergeCell ref="F6:J6"/>
    <mergeCell ref="G7:J7"/>
    <mergeCell ref="W2:W3"/>
    <mergeCell ref="X2:X3"/>
    <mergeCell ref="E19:J19"/>
    <mergeCell ref="F20:J20"/>
    <mergeCell ref="G21:J21"/>
    <mergeCell ref="B14:B22"/>
    <mergeCell ref="D14:I14"/>
    <mergeCell ref="E15:J15"/>
    <mergeCell ref="F16:J16"/>
    <mergeCell ref="G17:J17"/>
    <mergeCell ref="F18:J18"/>
    <mergeCell ref="E24:I24"/>
    <mergeCell ref="E25:J25"/>
    <mergeCell ref="E26:J26"/>
    <mergeCell ref="E27:J27"/>
    <mergeCell ref="F13:J13"/>
    <mergeCell ref="K2:K3"/>
    <mergeCell ref="A47:A48"/>
    <mergeCell ref="C47:F47"/>
    <mergeCell ref="G47:I47"/>
    <mergeCell ref="C48:F48"/>
    <mergeCell ref="G48:I48"/>
    <mergeCell ref="C41:F41"/>
    <mergeCell ref="H41:I41"/>
    <mergeCell ref="C42:F42"/>
    <mergeCell ref="F22:J22"/>
    <mergeCell ref="B33:B39"/>
    <mergeCell ref="E33:I33"/>
    <mergeCell ref="E34:J34"/>
    <mergeCell ref="G35:J35"/>
    <mergeCell ref="E36:I36"/>
    <mergeCell ref="E37:J37"/>
    <mergeCell ref="E30:J30"/>
    <mergeCell ref="E31:J31"/>
    <mergeCell ref="E32:J32"/>
    <mergeCell ref="A24:A40"/>
    <mergeCell ref="B24:B32"/>
    <mergeCell ref="E38:J38"/>
    <mergeCell ref="E23:F23"/>
    <mergeCell ref="H23:I23"/>
    <mergeCell ref="E29:J29"/>
    <mergeCell ref="L49:L50"/>
    <mergeCell ref="M51:M52"/>
    <mergeCell ref="N51:N52"/>
    <mergeCell ref="O49:O50"/>
    <mergeCell ref="C43:F43"/>
    <mergeCell ref="C44:F44"/>
    <mergeCell ref="C45:F45"/>
    <mergeCell ref="H45:I45"/>
    <mergeCell ref="E39:J39"/>
    <mergeCell ref="E40:F40"/>
    <mergeCell ref="H40:I40"/>
    <mergeCell ref="C46:I46"/>
    <mergeCell ref="M49:M50"/>
    <mergeCell ref="N49:N50"/>
    <mergeCell ref="AE49:AE50"/>
    <mergeCell ref="AF49:AF50"/>
    <mergeCell ref="A51:A52"/>
    <mergeCell ref="C51:F52"/>
    <mergeCell ref="I51:I52"/>
    <mergeCell ref="J51:J52"/>
    <mergeCell ref="K51:K52"/>
    <mergeCell ref="L51:L52"/>
    <mergeCell ref="W49:W50"/>
    <mergeCell ref="X49:X50"/>
    <mergeCell ref="Y49:Y50"/>
    <mergeCell ref="Z49:Z50"/>
    <mergeCell ref="AA49:AA50"/>
    <mergeCell ref="AB49:AB50"/>
    <mergeCell ref="AE51:AE52"/>
    <mergeCell ref="AF51:AF52"/>
    <mergeCell ref="U51:U52"/>
    <mergeCell ref="V51:V52"/>
    <mergeCell ref="W51:W52"/>
    <mergeCell ref="A49:A50"/>
    <mergeCell ref="C49:F50"/>
    <mergeCell ref="I49:I50"/>
    <mergeCell ref="J49:J50"/>
    <mergeCell ref="K49:K50"/>
    <mergeCell ref="AD51:AD52"/>
    <mergeCell ref="S49:S50"/>
    <mergeCell ref="T49:T50"/>
    <mergeCell ref="U49:U50"/>
    <mergeCell ref="V49:V50"/>
    <mergeCell ref="P49:P50"/>
    <mergeCell ref="Q49:Q50"/>
    <mergeCell ref="R49:R50"/>
    <mergeCell ref="AC49:AC50"/>
    <mergeCell ref="AD49:AD50"/>
    <mergeCell ref="A53:A54"/>
    <mergeCell ref="B53:B54"/>
    <mergeCell ref="C53:I54"/>
    <mergeCell ref="J53:J54"/>
    <mergeCell ref="K53:K54"/>
    <mergeCell ref="L53:L54"/>
    <mergeCell ref="AA51:AA52"/>
    <mergeCell ref="AB51:AB52"/>
    <mergeCell ref="AC51:AC52"/>
    <mergeCell ref="O51:O52"/>
    <mergeCell ref="P51:P52"/>
    <mergeCell ref="Q51:Q52"/>
    <mergeCell ref="R51:R52"/>
    <mergeCell ref="S51:S52"/>
    <mergeCell ref="T51:T52"/>
    <mergeCell ref="Z51:Z52"/>
    <mergeCell ref="X51:X52"/>
    <mergeCell ref="Y51:Y52"/>
    <mergeCell ref="M53:M54"/>
    <mergeCell ref="N53:N54"/>
    <mergeCell ref="O53:O54"/>
    <mergeCell ref="AE53:AE54"/>
    <mergeCell ref="AF53:AF54"/>
    <mergeCell ref="C55:I55"/>
    <mergeCell ref="C56:G56"/>
    <mergeCell ref="H56:J56"/>
    <mergeCell ref="C57:H57"/>
    <mergeCell ref="Y53:Y54"/>
    <mergeCell ref="Z53:Z54"/>
    <mergeCell ref="AA53:AA54"/>
    <mergeCell ref="AB53:AB54"/>
    <mergeCell ref="AC53:AC54"/>
    <mergeCell ref="AD53:AD54"/>
    <mergeCell ref="S53:S54"/>
    <mergeCell ref="T53:T54"/>
    <mergeCell ref="U53:U54"/>
    <mergeCell ref="V53:V54"/>
    <mergeCell ref="W53:W54"/>
    <mergeCell ref="X53:X54"/>
    <mergeCell ref="P53:P54"/>
    <mergeCell ref="Q53:Q54"/>
    <mergeCell ref="R53:R54"/>
    <mergeCell ref="P64:P65"/>
    <mergeCell ref="Q64:Q65"/>
    <mergeCell ref="R64:R65"/>
    <mergeCell ref="C58:H58"/>
    <mergeCell ref="C59:H59"/>
    <mergeCell ref="C60:G60"/>
    <mergeCell ref="H60:J60"/>
    <mergeCell ref="C61:H61"/>
    <mergeCell ref="C62:H62"/>
    <mergeCell ref="G70:J70"/>
    <mergeCell ref="G71:J71"/>
    <mergeCell ref="C72:F72"/>
    <mergeCell ref="AE64:AE65"/>
    <mergeCell ref="AF64:AF65"/>
    <mergeCell ref="C66:F66"/>
    <mergeCell ref="G67:J67"/>
    <mergeCell ref="G68:J68"/>
    <mergeCell ref="C69:F69"/>
    <mergeCell ref="Y64:Y65"/>
    <mergeCell ref="AB64:AB65"/>
    <mergeCell ref="AC64:AC65"/>
    <mergeCell ref="AD64:AD65"/>
    <mergeCell ref="S64:S65"/>
    <mergeCell ref="T64:T65"/>
    <mergeCell ref="U64:U65"/>
    <mergeCell ref="V64:V65"/>
    <mergeCell ref="W64:W65"/>
    <mergeCell ref="X64:X65"/>
    <mergeCell ref="M64:M65"/>
    <mergeCell ref="N64:N65"/>
    <mergeCell ref="O64:O65"/>
    <mergeCell ref="Z64:Z65"/>
    <mergeCell ref="AA64:AA65"/>
  </mergeCells>
  <phoneticPr fontId="1"/>
  <pageMargins left="0.47244094488188981" right="0.47244094488188981" top="0.98425196850393704" bottom="0.39370078740157483" header="0.51181102362204722" footer="0.35433070866141736"/>
  <pageSetup paperSize="9" scale="79" orientation="landscape" blackAndWhite="1" r:id="rId1"/>
  <headerFooter alignWithMargins="0">
    <oddHeader xml:space="preserve">&amp;L&amp;12様式第2号（法非適用企業）&amp;C&amp;"ＭＳ Ｐゴシック,標準"&amp;20投資・財政計画
（収支計画）&amp;R
</oddHeader>
  </headerFooter>
  <rowBreaks count="1" manualBreakCount="1">
    <brk id="40" max="3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AF73"/>
  <sheetViews>
    <sheetView view="pageBreakPreview" zoomScale="70" zoomScaleNormal="70" zoomScaleSheetLayoutView="70" zoomScalePageLayoutView="55" workbookViewId="0">
      <selection activeCell="AE28" sqref="AE28"/>
    </sheetView>
  </sheetViews>
  <sheetFormatPr defaultColWidth="9" defaultRowHeight="13.2"/>
  <cols>
    <col min="1" max="2" width="3.33203125" style="40" customWidth="1"/>
    <col min="3" max="3" width="5.109375" style="5" customWidth="1"/>
    <col min="4" max="4" width="2.109375" style="5" customWidth="1"/>
    <col min="5" max="5" width="5.88671875" style="5" customWidth="1"/>
    <col min="6" max="6" width="6.33203125" style="5" customWidth="1"/>
    <col min="7" max="7" width="6.77734375" style="5" customWidth="1"/>
    <col min="8" max="8" width="7.33203125" style="5" customWidth="1"/>
    <col min="9" max="9" width="7.21875" style="5" customWidth="1"/>
    <col min="10" max="10" width="4.44140625" style="6" bestFit="1" customWidth="1"/>
    <col min="11" max="13" width="11.88671875" style="5" hidden="1" customWidth="1"/>
    <col min="14" max="16" width="19.5546875" style="5" hidden="1" customWidth="1"/>
    <col min="17" max="19" width="11.88671875" style="5" hidden="1" customWidth="1"/>
    <col min="20" max="22" width="9.33203125" style="5" customWidth="1"/>
    <col min="23" max="23" width="9" style="5" customWidth="1"/>
    <col min="24" max="256" width="9" style="5"/>
    <col min="257" max="258" width="3.33203125" style="5" customWidth="1"/>
    <col min="259" max="259" width="5.109375" style="5" customWidth="1"/>
    <col min="260" max="260" width="2.109375" style="5" customWidth="1"/>
    <col min="261" max="261" width="5.88671875" style="5" customWidth="1"/>
    <col min="262" max="262" width="6.33203125" style="5" customWidth="1"/>
    <col min="263" max="263" width="6.77734375" style="5" customWidth="1"/>
    <col min="264" max="264" width="7.33203125" style="5" customWidth="1"/>
    <col min="265" max="265" width="7.21875" style="5" customWidth="1"/>
    <col min="266" max="266" width="4" style="5" customWidth="1"/>
    <col min="267" max="278" width="9.33203125" style="5" customWidth="1"/>
    <col min="279" max="512" width="9" style="5"/>
    <col min="513" max="514" width="3.33203125" style="5" customWidth="1"/>
    <col min="515" max="515" width="5.109375" style="5" customWidth="1"/>
    <col min="516" max="516" width="2.109375" style="5" customWidth="1"/>
    <col min="517" max="517" width="5.88671875" style="5" customWidth="1"/>
    <col min="518" max="518" width="6.33203125" style="5" customWidth="1"/>
    <col min="519" max="519" width="6.77734375" style="5" customWidth="1"/>
    <col min="520" max="520" width="7.33203125" style="5" customWidth="1"/>
    <col min="521" max="521" width="7.21875" style="5" customWidth="1"/>
    <col min="522" max="522" width="4" style="5" customWidth="1"/>
    <col min="523" max="534" width="9.33203125" style="5" customWidth="1"/>
    <col min="535" max="768" width="9" style="5"/>
    <col min="769" max="770" width="3.33203125" style="5" customWidth="1"/>
    <col min="771" max="771" width="5.109375" style="5" customWidth="1"/>
    <col min="772" max="772" width="2.109375" style="5" customWidth="1"/>
    <col min="773" max="773" width="5.88671875" style="5" customWidth="1"/>
    <col min="774" max="774" width="6.33203125" style="5" customWidth="1"/>
    <col min="775" max="775" width="6.77734375" style="5" customWidth="1"/>
    <col min="776" max="776" width="7.33203125" style="5" customWidth="1"/>
    <col min="777" max="777" width="7.21875" style="5" customWidth="1"/>
    <col min="778" max="778" width="4" style="5" customWidth="1"/>
    <col min="779" max="790" width="9.33203125" style="5" customWidth="1"/>
    <col min="791" max="1024" width="9" style="5"/>
    <col min="1025" max="1026" width="3.33203125" style="5" customWidth="1"/>
    <col min="1027" max="1027" width="5.109375" style="5" customWidth="1"/>
    <col min="1028" max="1028" width="2.109375" style="5" customWidth="1"/>
    <col min="1029" max="1029" width="5.88671875" style="5" customWidth="1"/>
    <col min="1030" max="1030" width="6.33203125" style="5" customWidth="1"/>
    <col min="1031" max="1031" width="6.77734375" style="5" customWidth="1"/>
    <col min="1032" max="1032" width="7.33203125" style="5" customWidth="1"/>
    <col min="1033" max="1033" width="7.21875" style="5" customWidth="1"/>
    <col min="1034" max="1034" width="4" style="5" customWidth="1"/>
    <col min="1035" max="1046" width="9.33203125" style="5" customWidth="1"/>
    <col min="1047" max="1280" width="9" style="5"/>
    <col min="1281" max="1282" width="3.33203125" style="5" customWidth="1"/>
    <col min="1283" max="1283" width="5.109375" style="5" customWidth="1"/>
    <col min="1284" max="1284" width="2.109375" style="5" customWidth="1"/>
    <col min="1285" max="1285" width="5.88671875" style="5" customWidth="1"/>
    <col min="1286" max="1286" width="6.33203125" style="5" customWidth="1"/>
    <col min="1287" max="1287" width="6.77734375" style="5" customWidth="1"/>
    <col min="1288" max="1288" width="7.33203125" style="5" customWidth="1"/>
    <col min="1289" max="1289" width="7.21875" style="5" customWidth="1"/>
    <col min="1290" max="1290" width="4" style="5" customWidth="1"/>
    <col min="1291" max="1302" width="9.33203125" style="5" customWidth="1"/>
    <col min="1303" max="1536" width="9" style="5"/>
    <col min="1537" max="1538" width="3.33203125" style="5" customWidth="1"/>
    <col min="1539" max="1539" width="5.109375" style="5" customWidth="1"/>
    <col min="1540" max="1540" width="2.109375" style="5" customWidth="1"/>
    <col min="1541" max="1541" width="5.88671875" style="5" customWidth="1"/>
    <col min="1542" max="1542" width="6.33203125" style="5" customWidth="1"/>
    <col min="1543" max="1543" width="6.77734375" style="5" customWidth="1"/>
    <col min="1544" max="1544" width="7.33203125" style="5" customWidth="1"/>
    <col min="1545" max="1545" width="7.21875" style="5" customWidth="1"/>
    <col min="1546" max="1546" width="4" style="5" customWidth="1"/>
    <col min="1547" max="1558" width="9.33203125" style="5" customWidth="1"/>
    <col min="1559" max="1792" width="9" style="5"/>
    <col min="1793" max="1794" width="3.33203125" style="5" customWidth="1"/>
    <col min="1795" max="1795" width="5.109375" style="5" customWidth="1"/>
    <col min="1796" max="1796" width="2.109375" style="5" customWidth="1"/>
    <col min="1797" max="1797" width="5.88671875" style="5" customWidth="1"/>
    <col min="1798" max="1798" width="6.33203125" style="5" customWidth="1"/>
    <col min="1799" max="1799" width="6.77734375" style="5" customWidth="1"/>
    <col min="1800" max="1800" width="7.33203125" style="5" customWidth="1"/>
    <col min="1801" max="1801" width="7.21875" style="5" customWidth="1"/>
    <col min="1802" max="1802" width="4" style="5" customWidth="1"/>
    <col min="1803" max="1814" width="9.33203125" style="5" customWidth="1"/>
    <col min="1815" max="2048" width="9" style="5"/>
    <col min="2049" max="2050" width="3.33203125" style="5" customWidth="1"/>
    <col min="2051" max="2051" width="5.109375" style="5" customWidth="1"/>
    <col min="2052" max="2052" width="2.109375" style="5" customWidth="1"/>
    <col min="2053" max="2053" width="5.88671875" style="5" customWidth="1"/>
    <col min="2054" max="2054" width="6.33203125" style="5" customWidth="1"/>
    <col min="2055" max="2055" width="6.77734375" style="5" customWidth="1"/>
    <col min="2056" max="2056" width="7.33203125" style="5" customWidth="1"/>
    <col min="2057" max="2057" width="7.21875" style="5" customWidth="1"/>
    <col min="2058" max="2058" width="4" style="5" customWidth="1"/>
    <col min="2059" max="2070" width="9.33203125" style="5" customWidth="1"/>
    <col min="2071" max="2304" width="9" style="5"/>
    <col min="2305" max="2306" width="3.33203125" style="5" customWidth="1"/>
    <col min="2307" max="2307" width="5.109375" style="5" customWidth="1"/>
    <col min="2308" max="2308" width="2.109375" style="5" customWidth="1"/>
    <col min="2309" max="2309" width="5.88671875" style="5" customWidth="1"/>
    <col min="2310" max="2310" width="6.33203125" style="5" customWidth="1"/>
    <col min="2311" max="2311" width="6.77734375" style="5" customWidth="1"/>
    <col min="2312" max="2312" width="7.33203125" style="5" customWidth="1"/>
    <col min="2313" max="2313" width="7.21875" style="5" customWidth="1"/>
    <col min="2314" max="2314" width="4" style="5" customWidth="1"/>
    <col min="2315" max="2326" width="9.33203125" style="5" customWidth="1"/>
    <col min="2327" max="2560" width="9" style="5"/>
    <col min="2561" max="2562" width="3.33203125" style="5" customWidth="1"/>
    <col min="2563" max="2563" width="5.109375" style="5" customWidth="1"/>
    <col min="2564" max="2564" width="2.109375" style="5" customWidth="1"/>
    <col min="2565" max="2565" width="5.88671875" style="5" customWidth="1"/>
    <col min="2566" max="2566" width="6.33203125" style="5" customWidth="1"/>
    <col min="2567" max="2567" width="6.77734375" style="5" customWidth="1"/>
    <col min="2568" max="2568" width="7.33203125" style="5" customWidth="1"/>
    <col min="2569" max="2569" width="7.21875" style="5" customWidth="1"/>
    <col min="2570" max="2570" width="4" style="5" customWidth="1"/>
    <col min="2571" max="2582" width="9.33203125" style="5" customWidth="1"/>
    <col min="2583" max="2816" width="9" style="5"/>
    <col min="2817" max="2818" width="3.33203125" style="5" customWidth="1"/>
    <col min="2819" max="2819" width="5.109375" style="5" customWidth="1"/>
    <col min="2820" max="2820" width="2.109375" style="5" customWidth="1"/>
    <col min="2821" max="2821" width="5.88671875" style="5" customWidth="1"/>
    <col min="2822" max="2822" width="6.33203125" style="5" customWidth="1"/>
    <col min="2823" max="2823" width="6.77734375" style="5" customWidth="1"/>
    <col min="2824" max="2824" width="7.33203125" style="5" customWidth="1"/>
    <col min="2825" max="2825" width="7.21875" style="5" customWidth="1"/>
    <col min="2826" max="2826" width="4" style="5" customWidth="1"/>
    <col min="2827" max="2838" width="9.33203125" style="5" customWidth="1"/>
    <col min="2839" max="3072" width="9" style="5"/>
    <col min="3073" max="3074" width="3.33203125" style="5" customWidth="1"/>
    <col min="3075" max="3075" width="5.109375" style="5" customWidth="1"/>
    <col min="3076" max="3076" width="2.109375" style="5" customWidth="1"/>
    <col min="3077" max="3077" width="5.88671875" style="5" customWidth="1"/>
    <col min="3078" max="3078" width="6.33203125" style="5" customWidth="1"/>
    <col min="3079" max="3079" width="6.77734375" style="5" customWidth="1"/>
    <col min="3080" max="3080" width="7.33203125" style="5" customWidth="1"/>
    <col min="3081" max="3081" width="7.21875" style="5" customWidth="1"/>
    <col min="3082" max="3082" width="4" style="5" customWidth="1"/>
    <col min="3083" max="3094" width="9.33203125" style="5" customWidth="1"/>
    <col min="3095" max="3328" width="9" style="5"/>
    <col min="3329" max="3330" width="3.33203125" style="5" customWidth="1"/>
    <col min="3331" max="3331" width="5.109375" style="5" customWidth="1"/>
    <col min="3332" max="3332" width="2.109375" style="5" customWidth="1"/>
    <col min="3333" max="3333" width="5.88671875" style="5" customWidth="1"/>
    <col min="3334" max="3334" width="6.33203125" style="5" customWidth="1"/>
    <col min="3335" max="3335" width="6.77734375" style="5" customWidth="1"/>
    <col min="3336" max="3336" width="7.33203125" style="5" customWidth="1"/>
    <col min="3337" max="3337" width="7.21875" style="5" customWidth="1"/>
    <col min="3338" max="3338" width="4" style="5" customWidth="1"/>
    <col min="3339" max="3350" width="9.33203125" style="5" customWidth="1"/>
    <col min="3351" max="3584" width="9" style="5"/>
    <col min="3585" max="3586" width="3.33203125" style="5" customWidth="1"/>
    <col min="3587" max="3587" width="5.109375" style="5" customWidth="1"/>
    <col min="3588" max="3588" width="2.109375" style="5" customWidth="1"/>
    <col min="3589" max="3589" width="5.88671875" style="5" customWidth="1"/>
    <col min="3590" max="3590" width="6.33203125" style="5" customWidth="1"/>
    <col min="3591" max="3591" width="6.77734375" style="5" customWidth="1"/>
    <col min="3592" max="3592" width="7.33203125" style="5" customWidth="1"/>
    <col min="3593" max="3593" width="7.21875" style="5" customWidth="1"/>
    <col min="3594" max="3594" width="4" style="5" customWidth="1"/>
    <col min="3595" max="3606" width="9.33203125" style="5" customWidth="1"/>
    <col min="3607" max="3840" width="9" style="5"/>
    <col min="3841" max="3842" width="3.33203125" style="5" customWidth="1"/>
    <col min="3843" max="3843" width="5.109375" style="5" customWidth="1"/>
    <col min="3844" max="3844" width="2.109375" style="5" customWidth="1"/>
    <col min="3845" max="3845" width="5.88671875" style="5" customWidth="1"/>
    <col min="3846" max="3846" width="6.33203125" style="5" customWidth="1"/>
    <col min="3847" max="3847" width="6.77734375" style="5" customWidth="1"/>
    <col min="3848" max="3848" width="7.33203125" style="5" customWidth="1"/>
    <col min="3849" max="3849" width="7.21875" style="5" customWidth="1"/>
    <col min="3850" max="3850" width="4" style="5" customWidth="1"/>
    <col min="3851" max="3862" width="9.33203125" style="5" customWidth="1"/>
    <col min="3863" max="4096" width="9" style="5"/>
    <col min="4097" max="4098" width="3.33203125" style="5" customWidth="1"/>
    <col min="4099" max="4099" width="5.109375" style="5" customWidth="1"/>
    <col min="4100" max="4100" width="2.109375" style="5" customWidth="1"/>
    <col min="4101" max="4101" width="5.88671875" style="5" customWidth="1"/>
    <col min="4102" max="4102" width="6.33203125" style="5" customWidth="1"/>
    <col min="4103" max="4103" width="6.77734375" style="5" customWidth="1"/>
    <col min="4104" max="4104" width="7.33203125" style="5" customWidth="1"/>
    <col min="4105" max="4105" width="7.21875" style="5" customWidth="1"/>
    <col min="4106" max="4106" width="4" style="5" customWidth="1"/>
    <col min="4107" max="4118" width="9.33203125" style="5" customWidth="1"/>
    <col min="4119" max="4352" width="9" style="5"/>
    <col min="4353" max="4354" width="3.33203125" style="5" customWidth="1"/>
    <col min="4355" max="4355" width="5.109375" style="5" customWidth="1"/>
    <col min="4356" max="4356" width="2.109375" style="5" customWidth="1"/>
    <col min="4357" max="4357" width="5.88671875" style="5" customWidth="1"/>
    <col min="4358" max="4358" width="6.33203125" style="5" customWidth="1"/>
    <col min="4359" max="4359" width="6.77734375" style="5" customWidth="1"/>
    <col min="4360" max="4360" width="7.33203125" style="5" customWidth="1"/>
    <col min="4361" max="4361" width="7.21875" style="5" customWidth="1"/>
    <col min="4362" max="4362" width="4" style="5" customWidth="1"/>
    <col min="4363" max="4374" width="9.33203125" style="5" customWidth="1"/>
    <col min="4375" max="4608" width="9" style="5"/>
    <col min="4609" max="4610" width="3.33203125" style="5" customWidth="1"/>
    <col min="4611" max="4611" width="5.109375" style="5" customWidth="1"/>
    <col min="4612" max="4612" width="2.109375" style="5" customWidth="1"/>
    <col min="4613" max="4613" width="5.88671875" style="5" customWidth="1"/>
    <col min="4614" max="4614" width="6.33203125" style="5" customWidth="1"/>
    <col min="4615" max="4615" width="6.77734375" style="5" customWidth="1"/>
    <col min="4616" max="4616" width="7.33203125" style="5" customWidth="1"/>
    <col min="4617" max="4617" width="7.21875" style="5" customWidth="1"/>
    <col min="4618" max="4618" width="4" style="5" customWidth="1"/>
    <col min="4619" max="4630" width="9.33203125" style="5" customWidth="1"/>
    <col min="4631" max="4864" width="9" style="5"/>
    <col min="4865" max="4866" width="3.33203125" style="5" customWidth="1"/>
    <col min="4867" max="4867" width="5.109375" style="5" customWidth="1"/>
    <col min="4868" max="4868" width="2.109375" style="5" customWidth="1"/>
    <col min="4869" max="4869" width="5.88671875" style="5" customWidth="1"/>
    <col min="4870" max="4870" width="6.33203125" style="5" customWidth="1"/>
    <col min="4871" max="4871" width="6.77734375" style="5" customWidth="1"/>
    <col min="4872" max="4872" width="7.33203125" style="5" customWidth="1"/>
    <col min="4873" max="4873" width="7.21875" style="5" customWidth="1"/>
    <col min="4874" max="4874" width="4" style="5" customWidth="1"/>
    <col min="4875" max="4886" width="9.33203125" style="5" customWidth="1"/>
    <col min="4887" max="5120" width="9" style="5"/>
    <col min="5121" max="5122" width="3.33203125" style="5" customWidth="1"/>
    <col min="5123" max="5123" width="5.109375" style="5" customWidth="1"/>
    <col min="5124" max="5124" width="2.109375" style="5" customWidth="1"/>
    <col min="5125" max="5125" width="5.88671875" style="5" customWidth="1"/>
    <col min="5126" max="5126" width="6.33203125" style="5" customWidth="1"/>
    <col min="5127" max="5127" width="6.77734375" style="5" customWidth="1"/>
    <col min="5128" max="5128" width="7.33203125" style="5" customWidth="1"/>
    <col min="5129" max="5129" width="7.21875" style="5" customWidth="1"/>
    <col min="5130" max="5130" width="4" style="5" customWidth="1"/>
    <col min="5131" max="5142" width="9.33203125" style="5" customWidth="1"/>
    <col min="5143" max="5376" width="9" style="5"/>
    <col min="5377" max="5378" width="3.33203125" style="5" customWidth="1"/>
    <col min="5379" max="5379" width="5.109375" style="5" customWidth="1"/>
    <col min="5380" max="5380" width="2.109375" style="5" customWidth="1"/>
    <col min="5381" max="5381" width="5.88671875" style="5" customWidth="1"/>
    <col min="5382" max="5382" width="6.33203125" style="5" customWidth="1"/>
    <col min="5383" max="5383" width="6.77734375" style="5" customWidth="1"/>
    <col min="5384" max="5384" width="7.33203125" style="5" customWidth="1"/>
    <col min="5385" max="5385" width="7.21875" style="5" customWidth="1"/>
    <col min="5386" max="5386" width="4" style="5" customWidth="1"/>
    <col min="5387" max="5398" width="9.33203125" style="5" customWidth="1"/>
    <col min="5399" max="5632" width="9" style="5"/>
    <col min="5633" max="5634" width="3.33203125" style="5" customWidth="1"/>
    <col min="5635" max="5635" width="5.109375" style="5" customWidth="1"/>
    <col min="5636" max="5636" width="2.109375" style="5" customWidth="1"/>
    <col min="5637" max="5637" width="5.88671875" style="5" customWidth="1"/>
    <col min="5638" max="5638" width="6.33203125" style="5" customWidth="1"/>
    <col min="5639" max="5639" width="6.77734375" style="5" customWidth="1"/>
    <col min="5640" max="5640" width="7.33203125" style="5" customWidth="1"/>
    <col min="5641" max="5641" width="7.21875" style="5" customWidth="1"/>
    <col min="5642" max="5642" width="4" style="5" customWidth="1"/>
    <col min="5643" max="5654" width="9.33203125" style="5" customWidth="1"/>
    <col min="5655" max="5888" width="9" style="5"/>
    <col min="5889" max="5890" width="3.33203125" style="5" customWidth="1"/>
    <col min="5891" max="5891" width="5.109375" style="5" customWidth="1"/>
    <col min="5892" max="5892" width="2.109375" style="5" customWidth="1"/>
    <col min="5893" max="5893" width="5.88671875" style="5" customWidth="1"/>
    <col min="5894" max="5894" width="6.33203125" style="5" customWidth="1"/>
    <col min="5895" max="5895" width="6.77734375" style="5" customWidth="1"/>
    <col min="5896" max="5896" width="7.33203125" style="5" customWidth="1"/>
    <col min="5897" max="5897" width="7.21875" style="5" customWidth="1"/>
    <col min="5898" max="5898" width="4" style="5" customWidth="1"/>
    <col min="5899" max="5910" width="9.33203125" style="5" customWidth="1"/>
    <col min="5911" max="6144" width="9" style="5"/>
    <col min="6145" max="6146" width="3.33203125" style="5" customWidth="1"/>
    <col min="6147" max="6147" width="5.109375" style="5" customWidth="1"/>
    <col min="6148" max="6148" width="2.109375" style="5" customWidth="1"/>
    <col min="6149" max="6149" width="5.88671875" style="5" customWidth="1"/>
    <col min="6150" max="6150" width="6.33203125" style="5" customWidth="1"/>
    <col min="6151" max="6151" width="6.77734375" style="5" customWidth="1"/>
    <col min="6152" max="6152" width="7.33203125" style="5" customWidth="1"/>
    <col min="6153" max="6153" width="7.21875" style="5" customWidth="1"/>
    <col min="6154" max="6154" width="4" style="5" customWidth="1"/>
    <col min="6155" max="6166" width="9.33203125" style="5" customWidth="1"/>
    <col min="6167" max="6400" width="9" style="5"/>
    <col min="6401" max="6402" width="3.33203125" style="5" customWidth="1"/>
    <col min="6403" max="6403" width="5.109375" style="5" customWidth="1"/>
    <col min="6404" max="6404" width="2.109375" style="5" customWidth="1"/>
    <col min="6405" max="6405" width="5.88671875" style="5" customWidth="1"/>
    <col min="6406" max="6406" width="6.33203125" style="5" customWidth="1"/>
    <col min="6407" max="6407" width="6.77734375" style="5" customWidth="1"/>
    <col min="6408" max="6408" width="7.33203125" style="5" customWidth="1"/>
    <col min="6409" max="6409" width="7.21875" style="5" customWidth="1"/>
    <col min="6410" max="6410" width="4" style="5" customWidth="1"/>
    <col min="6411" max="6422" width="9.33203125" style="5" customWidth="1"/>
    <col min="6423" max="6656" width="9" style="5"/>
    <col min="6657" max="6658" width="3.33203125" style="5" customWidth="1"/>
    <col min="6659" max="6659" width="5.109375" style="5" customWidth="1"/>
    <col min="6660" max="6660" width="2.109375" style="5" customWidth="1"/>
    <col min="6661" max="6661" width="5.88671875" style="5" customWidth="1"/>
    <col min="6662" max="6662" width="6.33203125" style="5" customWidth="1"/>
    <col min="6663" max="6663" width="6.77734375" style="5" customWidth="1"/>
    <col min="6664" max="6664" width="7.33203125" style="5" customWidth="1"/>
    <col min="6665" max="6665" width="7.21875" style="5" customWidth="1"/>
    <col min="6666" max="6666" width="4" style="5" customWidth="1"/>
    <col min="6667" max="6678" width="9.33203125" style="5" customWidth="1"/>
    <col min="6679" max="6912" width="9" style="5"/>
    <col min="6913" max="6914" width="3.33203125" style="5" customWidth="1"/>
    <col min="6915" max="6915" width="5.109375" style="5" customWidth="1"/>
    <col min="6916" max="6916" width="2.109375" style="5" customWidth="1"/>
    <col min="6917" max="6917" width="5.88671875" style="5" customWidth="1"/>
    <col min="6918" max="6918" width="6.33203125" style="5" customWidth="1"/>
    <col min="6919" max="6919" width="6.77734375" style="5" customWidth="1"/>
    <col min="6920" max="6920" width="7.33203125" style="5" customWidth="1"/>
    <col min="6921" max="6921" width="7.21875" style="5" customWidth="1"/>
    <col min="6922" max="6922" width="4" style="5" customWidth="1"/>
    <col min="6923" max="6934" width="9.33203125" style="5" customWidth="1"/>
    <col min="6935" max="7168" width="9" style="5"/>
    <col min="7169" max="7170" width="3.33203125" style="5" customWidth="1"/>
    <col min="7171" max="7171" width="5.109375" style="5" customWidth="1"/>
    <col min="7172" max="7172" width="2.109375" style="5" customWidth="1"/>
    <col min="7173" max="7173" width="5.88671875" style="5" customWidth="1"/>
    <col min="7174" max="7174" width="6.33203125" style="5" customWidth="1"/>
    <col min="7175" max="7175" width="6.77734375" style="5" customWidth="1"/>
    <col min="7176" max="7176" width="7.33203125" style="5" customWidth="1"/>
    <col min="7177" max="7177" width="7.21875" style="5" customWidth="1"/>
    <col min="7178" max="7178" width="4" style="5" customWidth="1"/>
    <col min="7179" max="7190" width="9.33203125" style="5" customWidth="1"/>
    <col min="7191" max="7424" width="9" style="5"/>
    <col min="7425" max="7426" width="3.33203125" style="5" customWidth="1"/>
    <col min="7427" max="7427" width="5.109375" style="5" customWidth="1"/>
    <col min="7428" max="7428" width="2.109375" style="5" customWidth="1"/>
    <col min="7429" max="7429" width="5.88671875" style="5" customWidth="1"/>
    <col min="7430" max="7430" width="6.33203125" style="5" customWidth="1"/>
    <col min="7431" max="7431" width="6.77734375" style="5" customWidth="1"/>
    <col min="7432" max="7432" width="7.33203125" style="5" customWidth="1"/>
    <col min="7433" max="7433" width="7.21875" style="5" customWidth="1"/>
    <col min="7434" max="7434" width="4" style="5" customWidth="1"/>
    <col min="7435" max="7446" width="9.33203125" style="5" customWidth="1"/>
    <col min="7447" max="7680" width="9" style="5"/>
    <col min="7681" max="7682" width="3.33203125" style="5" customWidth="1"/>
    <col min="7683" max="7683" width="5.109375" style="5" customWidth="1"/>
    <col min="7684" max="7684" width="2.109375" style="5" customWidth="1"/>
    <col min="7685" max="7685" width="5.88671875" style="5" customWidth="1"/>
    <col min="7686" max="7686" width="6.33203125" style="5" customWidth="1"/>
    <col min="7687" max="7687" width="6.77734375" style="5" customWidth="1"/>
    <col min="7688" max="7688" width="7.33203125" style="5" customWidth="1"/>
    <col min="7689" max="7689" width="7.21875" style="5" customWidth="1"/>
    <col min="7690" max="7690" width="4" style="5" customWidth="1"/>
    <col min="7691" max="7702" width="9.33203125" style="5" customWidth="1"/>
    <col min="7703" max="7936" width="9" style="5"/>
    <col min="7937" max="7938" width="3.33203125" style="5" customWidth="1"/>
    <col min="7939" max="7939" width="5.109375" style="5" customWidth="1"/>
    <col min="7940" max="7940" width="2.109375" style="5" customWidth="1"/>
    <col min="7941" max="7941" width="5.88671875" style="5" customWidth="1"/>
    <col min="7942" max="7942" width="6.33203125" style="5" customWidth="1"/>
    <col min="7943" max="7943" width="6.77734375" style="5" customWidth="1"/>
    <col min="7944" max="7944" width="7.33203125" style="5" customWidth="1"/>
    <col min="7945" max="7945" width="7.21875" style="5" customWidth="1"/>
    <col min="7946" max="7946" width="4" style="5" customWidth="1"/>
    <col min="7947" max="7958" width="9.33203125" style="5" customWidth="1"/>
    <col min="7959" max="8192" width="9" style="5"/>
    <col min="8193" max="8194" width="3.33203125" style="5" customWidth="1"/>
    <col min="8195" max="8195" width="5.109375" style="5" customWidth="1"/>
    <col min="8196" max="8196" width="2.109375" style="5" customWidth="1"/>
    <col min="8197" max="8197" width="5.88671875" style="5" customWidth="1"/>
    <col min="8198" max="8198" width="6.33203125" style="5" customWidth="1"/>
    <col min="8199" max="8199" width="6.77734375" style="5" customWidth="1"/>
    <col min="8200" max="8200" width="7.33203125" style="5" customWidth="1"/>
    <col min="8201" max="8201" width="7.21875" style="5" customWidth="1"/>
    <col min="8202" max="8202" width="4" style="5" customWidth="1"/>
    <col min="8203" max="8214" width="9.33203125" style="5" customWidth="1"/>
    <col min="8215" max="8448" width="9" style="5"/>
    <col min="8449" max="8450" width="3.33203125" style="5" customWidth="1"/>
    <col min="8451" max="8451" width="5.109375" style="5" customWidth="1"/>
    <col min="8452" max="8452" width="2.109375" style="5" customWidth="1"/>
    <col min="8453" max="8453" width="5.88671875" style="5" customWidth="1"/>
    <col min="8454" max="8454" width="6.33203125" style="5" customWidth="1"/>
    <col min="8455" max="8455" width="6.77734375" style="5" customWidth="1"/>
    <col min="8456" max="8456" width="7.33203125" style="5" customWidth="1"/>
    <col min="8457" max="8457" width="7.21875" style="5" customWidth="1"/>
    <col min="8458" max="8458" width="4" style="5" customWidth="1"/>
    <col min="8459" max="8470" width="9.33203125" style="5" customWidth="1"/>
    <col min="8471" max="8704" width="9" style="5"/>
    <col min="8705" max="8706" width="3.33203125" style="5" customWidth="1"/>
    <col min="8707" max="8707" width="5.109375" style="5" customWidth="1"/>
    <col min="8708" max="8708" width="2.109375" style="5" customWidth="1"/>
    <col min="8709" max="8709" width="5.88671875" style="5" customWidth="1"/>
    <col min="8710" max="8710" width="6.33203125" style="5" customWidth="1"/>
    <col min="8711" max="8711" width="6.77734375" style="5" customWidth="1"/>
    <col min="8712" max="8712" width="7.33203125" style="5" customWidth="1"/>
    <col min="8713" max="8713" width="7.21875" style="5" customWidth="1"/>
    <col min="8714" max="8714" width="4" style="5" customWidth="1"/>
    <col min="8715" max="8726" width="9.33203125" style="5" customWidth="1"/>
    <col min="8727" max="8960" width="9" style="5"/>
    <col min="8961" max="8962" width="3.33203125" style="5" customWidth="1"/>
    <col min="8963" max="8963" width="5.109375" style="5" customWidth="1"/>
    <col min="8964" max="8964" width="2.109375" style="5" customWidth="1"/>
    <col min="8965" max="8965" width="5.88671875" style="5" customWidth="1"/>
    <col min="8966" max="8966" width="6.33203125" style="5" customWidth="1"/>
    <col min="8967" max="8967" width="6.77734375" style="5" customWidth="1"/>
    <col min="8968" max="8968" width="7.33203125" style="5" customWidth="1"/>
    <col min="8969" max="8969" width="7.21875" style="5" customWidth="1"/>
    <col min="8970" max="8970" width="4" style="5" customWidth="1"/>
    <col min="8971" max="8982" width="9.33203125" style="5" customWidth="1"/>
    <col min="8983" max="9216" width="9" style="5"/>
    <col min="9217" max="9218" width="3.33203125" style="5" customWidth="1"/>
    <col min="9219" max="9219" width="5.109375" style="5" customWidth="1"/>
    <col min="9220" max="9220" width="2.109375" style="5" customWidth="1"/>
    <col min="9221" max="9221" width="5.88671875" style="5" customWidth="1"/>
    <col min="9222" max="9222" width="6.33203125" style="5" customWidth="1"/>
    <col min="9223" max="9223" width="6.77734375" style="5" customWidth="1"/>
    <col min="9224" max="9224" width="7.33203125" style="5" customWidth="1"/>
    <col min="9225" max="9225" width="7.21875" style="5" customWidth="1"/>
    <col min="9226" max="9226" width="4" style="5" customWidth="1"/>
    <col min="9227" max="9238" width="9.33203125" style="5" customWidth="1"/>
    <col min="9239" max="9472" width="9" style="5"/>
    <col min="9473" max="9474" width="3.33203125" style="5" customWidth="1"/>
    <col min="9475" max="9475" width="5.109375" style="5" customWidth="1"/>
    <col min="9476" max="9476" width="2.109375" style="5" customWidth="1"/>
    <col min="9477" max="9477" width="5.88671875" style="5" customWidth="1"/>
    <col min="9478" max="9478" width="6.33203125" style="5" customWidth="1"/>
    <col min="9479" max="9479" width="6.77734375" style="5" customWidth="1"/>
    <col min="9480" max="9480" width="7.33203125" style="5" customWidth="1"/>
    <col min="9481" max="9481" width="7.21875" style="5" customWidth="1"/>
    <col min="9482" max="9482" width="4" style="5" customWidth="1"/>
    <col min="9483" max="9494" width="9.33203125" style="5" customWidth="1"/>
    <col min="9495" max="9728" width="9" style="5"/>
    <col min="9729" max="9730" width="3.33203125" style="5" customWidth="1"/>
    <col min="9731" max="9731" width="5.109375" style="5" customWidth="1"/>
    <col min="9732" max="9732" width="2.109375" style="5" customWidth="1"/>
    <col min="9733" max="9733" width="5.88671875" style="5" customWidth="1"/>
    <col min="9734" max="9734" width="6.33203125" style="5" customWidth="1"/>
    <col min="9735" max="9735" width="6.77734375" style="5" customWidth="1"/>
    <col min="9736" max="9736" width="7.33203125" style="5" customWidth="1"/>
    <col min="9737" max="9737" width="7.21875" style="5" customWidth="1"/>
    <col min="9738" max="9738" width="4" style="5" customWidth="1"/>
    <col min="9739" max="9750" width="9.33203125" style="5" customWidth="1"/>
    <col min="9751" max="9984" width="9" style="5"/>
    <col min="9985" max="9986" width="3.33203125" style="5" customWidth="1"/>
    <col min="9987" max="9987" width="5.109375" style="5" customWidth="1"/>
    <col min="9988" max="9988" width="2.109375" style="5" customWidth="1"/>
    <col min="9989" max="9989" width="5.88671875" style="5" customWidth="1"/>
    <col min="9990" max="9990" width="6.33203125" style="5" customWidth="1"/>
    <col min="9991" max="9991" width="6.77734375" style="5" customWidth="1"/>
    <col min="9992" max="9992" width="7.33203125" style="5" customWidth="1"/>
    <col min="9993" max="9993" width="7.21875" style="5" customWidth="1"/>
    <col min="9994" max="9994" width="4" style="5" customWidth="1"/>
    <col min="9995" max="10006" width="9.33203125" style="5" customWidth="1"/>
    <col min="10007" max="10240" width="9" style="5"/>
    <col min="10241" max="10242" width="3.33203125" style="5" customWidth="1"/>
    <col min="10243" max="10243" width="5.109375" style="5" customWidth="1"/>
    <col min="10244" max="10244" width="2.109375" style="5" customWidth="1"/>
    <col min="10245" max="10245" width="5.88671875" style="5" customWidth="1"/>
    <col min="10246" max="10246" width="6.33203125" style="5" customWidth="1"/>
    <col min="10247" max="10247" width="6.77734375" style="5" customWidth="1"/>
    <col min="10248" max="10248" width="7.33203125" style="5" customWidth="1"/>
    <col min="10249" max="10249" width="7.21875" style="5" customWidth="1"/>
    <col min="10250" max="10250" width="4" style="5" customWidth="1"/>
    <col min="10251" max="10262" width="9.33203125" style="5" customWidth="1"/>
    <col min="10263" max="10496" width="9" style="5"/>
    <col min="10497" max="10498" width="3.33203125" style="5" customWidth="1"/>
    <col min="10499" max="10499" width="5.109375" style="5" customWidth="1"/>
    <col min="10500" max="10500" width="2.109375" style="5" customWidth="1"/>
    <col min="10501" max="10501" width="5.88671875" style="5" customWidth="1"/>
    <col min="10502" max="10502" width="6.33203125" style="5" customWidth="1"/>
    <col min="10503" max="10503" width="6.77734375" style="5" customWidth="1"/>
    <col min="10504" max="10504" width="7.33203125" style="5" customWidth="1"/>
    <col min="10505" max="10505" width="7.21875" style="5" customWidth="1"/>
    <col min="10506" max="10506" width="4" style="5" customWidth="1"/>
    <col min="10507" max="10518" width="9.33203125" style="5" customWidth="1"/>
    <col min="10519" max="10752" width="9" style="5"/>
    <col min="10753" max="10754" width="3.33203125" style="5" customWidth="1"/>
    <col min="10755" max="10755" width="5.109375" style="5" customWidth="1"/>
    <col min="10756" max="10756" width="2.109375" style="5" customWidth="1"/>
    <col min="10757" max="10757" width="5.88671875" style="5" customWidth="1"/>
    <col min="10758" max="10758" width="6.33203125" style="5" customWidth="1"/>
    <col min="10759" max="10759" width="6.77734375" style="5" customWidth="1"/>
    <col min="10760" max="10760" width="7.33203125" style="5" customWidth="1"/>
    <col min="10761" max="10761" width="7.21875" style="5" customWidth="1"/>
    <col min="10762" max="10762" width="4" style="5" customWidth="1"/>
    <col min="10763" max="10774" width="9.33203125" style="5" customWidth="1"/>
    <col min="10775" max="11008" width="9" style="5"/>
    <col min="11009" max="11010" width="3.33203125" style="5" customWidth="1"/>
    <col min="11011" max="11011" width="5.109375" style="5" customWidth="1"/>
    <col min="11012" max="11012" width="2.109375" style="5" customWidth="1"/>
    <col min="11013" max="11013" width="5.88671875" style="5" customWidth="1"/>
    <col min="11014" max="11014" width="6.33203125" style="5" customWidth="1"/>
    <col min="11015" max="11015" width="6.77734375" style="5" customWidth="1"/>
    <col min="11016" max="11016" width="7.33203125" style="5" customWidth="1"/>
    <col min="11017" max="11017" width="7.21875" style="5" customWidth="1"/>
    <col min="11018" max="11018" width="4" style="5" customWidth="1"/>
    <col min="11019" max="11030" width="9.33203125" style="5" customWidth="1"/>
    <col min="11031" max="11264" width="9" style="5"/>
    <col min="11265" max="11266" width="3.33203125" style="5" customWidth="1"/>
    <col min="11267" max="11267" width="5.109375" style="5" customWidth="1"/>
    <col min="11268" max="11268" width="2.109375" style="5" customWidth="1"/>
    <col min="11269" max="11269" width="5.88671875" style="5" customWidth="1"/>
    <col min="11270" max="11270" width="6.33203125" style="5" customWidth="1"/>
    <col min="11271" max="11271" width="6.77734375" style="5" customWidth="1"/>
    <col min="11272" max="11272" width="7.33203125" style="5" customWidth="1"/>
    <col min="11273" max="11273" width="7.21875" style="5" customWidth="1"/>
    <col min="11274" max="11274" width="4" style="5" customWidth="1"/>
    <col min="11275" max="11286" width="9.33203125" style="5" customWidth="1"/>
    <col min="11287" max="11520" width="9" style="5"/>
    <col min="11521" max="11522" width="3.33203125" style="5" customWidth="1"/>
    <col min="11523" max="11523" width="5.109375" style="5" customWidth="1"/>
    <col min="11524" max="11524" width="2.109375" style="5" customWidth="1"/>
    <col min="11525" max="11525" width="5.88671875" style="5" customWidth="1"/>
    <col min="11526" max="11526" width="6.33203125" style="5" customWidth="1"/>
    <col min="11527" max="11527" width="6.77734375" style="5" customWidth="1"/>
    <col min="11528" max="11528" width="7.33203125" style="5" customWidth="1"/>
    <col min="11529" max="11529" width="7.21875" style="5" customWidth="1"/>
    <col min="11530" max="11530" width="4" style="5" customWidth="1"/>
    <col min="11531" max="11542" width="9.33203125" style="5" customWidth="1"/>
    <col min="11543" max="11776" width="9" style="5"/>
    <col min="11777" max="11778" width="3.33203125" style="5" customWidth="1"/>
    <col min="11779" max="11779" width="5.109375" style="5" customWidth="1"/>
    <col min="11780" max="11780" width="2.109375" style="5" customWidth="1"/>
    <col min="11781" max="11781" width="5.88671875" style="5" customWidth="1"/>
    <col min="11782" max="11782" width="6.33203125" style="5" customWidth="1"/>
    <col min="11783" max="11783" width="6.77734375" style="5" customWidth="1"/>
    <col min="11784" max="11784" width="7.33203125" style="5" customWidth="1"/>
    <col min="11785" max="11785" width="7.21875" style="5" customWidth="1"/>
    <col min="11786" max="11786" width="4" style="5" customWidth="1"/>
    <col min="11787" max="11798" width="9.33203125" style="5" customWidth="1"/>
    <col min="11799" max="12032" width="9" style="5"/>
    <col min="12033" max="12034" width="3.33203125" style="5" customWidth="1"/>
    <col min="12035" max="12035" width="5.109375" style="5" customWidth="1"/>
    <col min="12036" max="12036" width="2.109375" style="5" customWidth="1"/>
    <col min="12037" max="12037" width="5.88671875" style="5" customWidth="1"/>
    <col min="12038" max="12038" width="6.33203125" style="5" customWidth="1"/>
    <col min="12039" max="12039" width="6.77734375" style="5" customWidth="1"/>
    <col min="12040" max="12040" width="7.33203125" style="5" customWidth="1"/>
    <col min="12041" max="12041" width="7.21875" style="5" customWidth="1"/>
    <col min="12042" max="12042" width="4" style="5" customWidth="1"/>
    <col min="12043" max="12054" width="9.33203125" style="5" customWidth="1"/>
    <col min="12055" max="12288" width="9" style="5"/>
    <col min="12289" max="12290" width="3.33203125" style="5" customWidth="1"/>
    <col min="12291" max="12291" width="5.109375" style="5" customWidth="1"/>
    <col min="12292" max="12292" width="2.109375" style="5" customWidth="1"/>
    <col min="12293" max="12293" width="5.88671875" style="5" customWidth="1"/>
    <col min="12294" max="12294" width="6.33203125" style="5" customWidth="1"/>
    <col min="12295" max="12295" width="6.77734375" style="5" customWidth="1"/>
    <col min="12296" max="12296" width="7.33203125" style="5" customWidth="1"/>
    <col min="12297" max="12297" width="7.21875" style="5" customWidth="1"/>
    <col min="12298" max="12298" width="4" style="5" customWidth="1"/>
    <col min="12299" max="12310" width="9.33203125" style="5" customWidth="1"/>
    <col min="12311" max="12544" width="9" style="5"/>
    <col min="12545" max="12546" width="3.33203125" style="5" customWidth="1"/>
    <col min="12547" max="12547" width="5.109375" style="5" customWidth="1"/>
    <col min="12548" max="12548" width="2.109375" style="5" customWidth="1"/>
    <col min="12549" max="12549" width="5.88671875" style="5" customWidth="1"/>
    <col min="12550" max="12550" width="6.33203125" style="5" customWidth="1"/>
    <col min="12551" max="12551" width="6.77734375" style="5" customWidth="1"/>
    <col min="12552" max="12552" width="7.33203125" style="5" customWidth="1"/>
    <col min="12553" max="12553" width="7.21875" style="5" customWidth="1"/>
    <col min="12554" max="12554" width="4" style="5" customWidth="1"/>
    <col min="12555" max="12566" width="9.33203125" style="5" customWidth="1"/>
    <col min="12567" max="12800" width="9" style="5"/>
    <col min="12801" max="12802" width="3.33203125" style="5" customWidth="1"/>
    <col min="12803" max="12803" width="5.109375" style="5" customWidth="1"/>
    <col min="12804" max="12804" width="2.109375" style="5" customWidth="1"/>
    <col min="12805" max="12805" width="5.88671875" style="5" customWidth="1"/>
    <col min="12806" max="12806" width="6.33203125" style="5" customWidth="1"/>
    <col min="12807" max="12807" width="6.77734375" style="5" customWidth="1"/>
    <col min="12808" max="12808" width="7.33203125" style="5" customWidth="1"/>
    <col min="12809" max="12809" width="7.21875" style="5" customWidth="1"/>
    <col min="12810" max="12810" width="4" style="5" customWidth="1"/>
    <col min="12811" max="12822" width="9.33203125" style="5" customWidth="1"/>
    <col min="12823" max="13056" width="9" style="5"/>
    <col min="13057" max="13058" width="3.33203125" style="5" customWidth="1"/>
    <col min="13059" max="13059" width="5.109375" style="5" customWidth="1"/>
    <col min="13060" max="13060" width="2.109375" style="5" customWidth="1"/>
    <col min="13061" max="13061" width="5.88671875" style="5" customWidth="1"/>
    <col min="13062" max="13062" width="6.33203125" style="5" customWidth="1"/>
    <col min="13063" max="13063" width="6.77734375" style="5" customWidth="1"/>
    <col min="13064" max="13064" width="7.33203125" style="5" customWidth="1"/>
    <col min="13065" max="13065" width="7.21875" style="5" customWidth="1"/>
    <col min="13066" max="13066" width="4" style="5" customWidth="1"/>
    <col min="13067" max="13078" width="9.33203125" style="5" customWidth="1"/>
    <col min="13079" max="13312" width="9" style="5"/>
    <col min="13313" max="13314" width="3.33203125" style="5" customWidth="1"/>
    <col min="13315" max="13315" width="5.109375" style="5" customWidth="1"/>
    <col min="13316" max="13316" width="2.109375" style="5" customWidth="1"/>
    <col min="13317" max="13317" width="5.88671875" style="5" customWidth="1"/>
    <col min="13318" max="13318" width="6.33203125" style="5" customWidth="1"/>
    <col min="13319" max="13319" width="6.77734375" style="5" customWidth="1"/>
    <col min="13320" max="13320" width="7.33203125" style="5" customWidth="1"/>
    <col min="13321" max="13321" width="7.21875" style="5" customWidth="1"/>
    <col min="13322" max="13322" width="4" style="5" customWidth="1"/>
    <col min="13323" max="13334" width="9.33203125" style="5" customWidth="1"/>
    <col min="13335" max="13568" width="9" style="5"/>
    <col min="13569" max="13570" width="3.33203125" style="5" customWidth="1"/>
    <col min="13571" max="13571" width="5.109375" style="5" customWidth="1"/>
    <col min="13572" max="13572" width="2.109375" style="5" customWidth="1"/>
    <col min="13573" max="13573" width="5.88671875" style="5" customWidth="1"/>
    <col min="13574" max="13574" width="6.33203125" style="5" customWidth="1"/>
    <col min="13575" max="13575" width="6.77734375" style="5" customWidth="1"/>
    <col min="13576" max="13576" width="7.33203125" style="5" customWidth="1"/>
    <col min="13577" max="13577" width="7.21875" style="5" customWidth="1"/>
    <col min="13578" max="13578" width="4" style="5" customWidth="1"/>
    <col min="13579" max="13590" width="9.33203125" style="5" customWidth="1"/>
    <col min="13591" max="13824" width="9" style="5"/>
    <col min="13825" max="13826" width="3.33203125" style="5" customWidth="1"/>
    <col min="13827" max="13827" width="5.109375" style="5" customWidth="1"/>
    <col min="13828" max="13828" width="2.109375" style="5" customWidth="1"/>
    <col min="13829" max="13829" width="5.88671875" style="5" customWidth="1"/>
    <col min="13830" max="13830" width="6.33203125" style="5" customWidth="1"/>
    <col min="13831" max="13831" width="6.77734375" style="5" customWidth="1"/>
    <col min="13832" max="13832" width="7.33203125" style="5" customWidth="1"/>
    <col min="13833" max="13833" width="7.21875" style="5" customWidth="1"/>
    <col min="13834" max="13834" width="4" style="5" customWidth="1"/>
    <col min="13835" max="13846" width="9.33203125" style="5" customWidth="1"/>
    <col min="13847" max="14080" width="9" style="5"/>
    <col min="14081" max="14082" width="3.33203125" style="5" customWidth="1"/>
    <col min="14083" max="14083" width="5.109375" style="5" customWidth="1"/>
    <col min="14084" max="14084" width="2.109375" style="5" customWidth="1"/>
    <col min="14085" max="14085" width="5.88671875" style="5" customWidth="1"/>
    <col min="14086" max="14086" width="6.33203125" style="5" customWidth="1"/>
    <col min="14087" max="14087" width="6.77734375" style="5" customWidth="1"/>
    <col min="14088" max="14088" width="7.33203125" style="5" customWidth="1"/>
    <col min="14089" max="14089" width="7.21875" style="5" customWidth="1"/>
    <col min="14090" max="14090" width="4" style="5" customWidth="1"/>
    <col min="14091" max="14102" width="9.33203125" style="5" customWidth="1"/>
    <col min="14103" max="14336" width="9" style="5"/>
    <col min="14337" max="14338" width="3.33203125" style="5" customWidth="1"/>
    <col min="14339" max="14339" width="5.109375" style="5" customWidth="1"/>
    <col min="14340" max="14340" width="2.109375" style="5" customWidth="1"/>
    <col min="14341" max="14341" width="5.88671875" style="5" customWidth="1"/>
    <col min="14342" max="14342" width="6.33203125" style="5" customWidth="1"/>
    <col min="14343" max="14343" width="6.77734375" style="5" customWidth="1"/>
    <col min="14344" max="14344" width="7.33203125" style="5" customWidth="1"/>
    <col min="14345" max="14345" width="7.21875" style="5" customWidth="1"/>
    <col min="14346" max="14346" width="4" style="5" customWidth="1"/>
    <col min="14347" max="14358" width="9.33203125" style="5" customWidth="1"/>
    <col min="14359" max="14592" width="9" style="5"/>
    <col min="14593" max="14594" width="3.33203125" style="5" customWidth="1"/>
    <col min="14595" max="14595" width="5.109375" style="5" customWidth="1"/>
    <col min="14596" max="14596" width="2.109375" style="5" customWidth="1"/>
    <col min="14597" max="14597" width="5.88671875" style="5" customWidth="1"/>
    <col min="14598" max="14598" width="6.33203125" style="5" customWidth="1"/>
    <col min="14599" max="14599" width="6.77734375" style="5" customWidth="1"/>
    <col min="14600" max="14600" width="7.33203125" style="5" customWidth="1"/>
    <col min="14601" max="14601" width="7.21875" style="5" customWidth="1"/>
    <col min="14602" max="14602" width="4" style="5" customWidth="1"/>
    <col min="14603" max="14614" width="9.33203125" style="5" customWidth="1"/>
    <col min="14615" max="14848" width="9" style="5"/>
    <col min="14849" max="14850" width="3.33203125" style="5" customWidth="1"/>
    <col min="14851" max="14851" width="5.109375" style="5" customWidth="1"/>
    <col min="14852" max="14852" width="2.109375" style="5" customWidth="1"/>
    <col min="14853" max="14853" width="5.88671875" style="5" customWidth="1"/>
    <col min="14854" max="14854" width="6.33203125" style="5" customWidth="1"/>
    <col min="14855" max="14855" width="6.77734375" style="5" customWidth="1"/>
    <col min="14856" max="14856" width="7.33203125" style="5" customWidth="1"/>
    <col min="14857" max="14857" width="7.21875" style="5" customWidth="1"/>
    <col min="14858" max="14858" width="4" style="5" customWidth="1"/>
    <col min="14859" max="14870" width="9.33203125" style="5" customWidth="1"/>
    <col min="14871" max="15104" width="9" style="5"/>
    <col min="15105" max="15106" width="3.33203125" style="5" customWidth="1"/>
    <col min="15107" max="15107" width="5.109375" style="5" customWidth="1"/>
    <col min="15108" max="15108" width="2.109375" style="5" customWidth="1"/>
    <col min="15109" max="15109" width="5.88671875" style="5" customWidth="1"/>
    <col min="15110" max="15110" width="6.33203125" style="5" customWidth="1"/>
    <col min="15111" max="15111" width="6.77734375" style="5" customWidth="1"/>
    <col min="15112" max="15112" width="7.33203125" style="5" customWidth="1"/>
    <col min="15113" max="15113" width="7.21875" style="5" customWidth="1"/>
    <col min="15114" max="15114" width="4" style="5" customWidth="1"/>
    <col min="15115" max="15126" width="9.33203125" style="5" customWidth="1"/>
    <col min="15127" max="15360" width="9" style="5"/>
    <col min="15361" max="15362" width="3.33203125" style="5" customWidth="1"/>
    <col min="15363" max="15363" width="5.109375" style="5" customWidth="1"/>
    <col min="15364" max="15364" width="2.109375" style="5" customWidth="1"/>
    <col min="15365" max="15365" width="5.88671875" style="5" customWidth="1"/>
    <col min="15366" max="15366" width="6.33203125" style="5" customWidth="1"/>
    <col min="15367" max="15367" width="6.77734375" style="5" customWidth="1"/>
    <col min="15368" max="15368" width="7.33203125" style="5" customWidth="1"/>
    <col min="15369" max="15369" width="7.21875" style="5" customWidth="1"/>
    <col min="15370" max="15370" width="4" style="5" customWidth="1"/>
    <col min="15371" max="15382" width="9.33203125" style="5" customWidth="1"/>
    <col min="15383" max="15616" width="9" style="5"/>
    <col min="15617" max="15618" width="3.33203125" style="5" customWidth="1"/>
    <col min="15619" max="15619" width="5.109375" style="5" customWidth="1"/>
    <col min="15620" max="15620" width="2.109375" style="5" customWidth="1"/>
    <col min="15621" max="15621" width="5.88671875" style="5" customWidth="1"/>
    <col min="15622" max="15622" width="6.33203125" style="5" customWidth="1"/>
    <col min="15623" max="15623" width="6.77734375" style="5" customWidth="1"/>
    <col min="15624" max="15624" width="7.33203125" style="5" customWidth="1"/>
    <col min="15625" max="15625" width="7.21875" style="5" customWidth="1"/>
    <col min="15626" max="15626" width="4" style="5" customWidth="1"/>
    <col min="15627" max="15638" width="9.33203125" style="5" customWidth="1"/>
    <col min="15639" max="15872" width="9" style="5"/>
    <col min="15873" max="15874" width="3.33203125" style="5" customWidth="1"/>
    <col min="15875" max="15875" width="5.109375" style="5" customWidth="1"/>
    <col min="15876" max="15876" width="2.109375" style="5" customWidth="1"/>
    <col min="15877" max="15877" width="5.88671875" style="5" customWidth="1"/>
    <col min="15878" max="15878" width="6.33203125" style="5" customWidth="1"/>
    <col min="15879" max="15879" width="6.77734375" style="5" customWidth="1"/>
    <col min="15880" max="15880" width="7.33203125" style="5" customWidth="1"/>
    <col min="15881" max="15881" width="7.21875" style="5" customWidth="1"/>
    <col min="15882" max="15882" width="4" style="5" customWidth="1"/>
    <col min="15883" max="15894" width="9.33203125" style="5" customWidth="1"/>
    <col min="15895" max="16128" width="9" style="5"/>
    <col min="16129" max="16130" width="3.33203125" style="5" customWidth="1"/>
    <col min="16131" max="16131" width="5.109375" style="5" customWidth="1"/>
    <col min="16132" max="16132" width="2.109375" style="5" customWidth="1"/>
    <col min="16133" max="16133" width="5.88671875" style="5" customWidth="1"/>
    <col min="16134" max="16134" width="6.33203125" style="5" customWidth="1"/>
    <col min="16135" max="16135" width="6.77734375" style="5" customWidth="1"/>
    <col min="16136" max="16136" width="7.33203125" style="5" customWidth="1"/>
    <col min="16137" max="16137" width="7.21875" style="5" customWidth="1"/>
    <col min="16138" max="16138" width="4" style="5" customWidth="1"/>
    <col min="16139" max="16150" width="9.33203125" style="5" customWidth="1"/>
    <col min="16151" max="16384" width="9" style="5"/>
  </cols>
  <sheetData>
    <row r="1" spans="1:32">
      <c r="V1" s="6" t="s">
        <v>56</v>
      </c>
    </row>
    <row r="2" spans="1:32" s="12" customFormat="1" ht="13.5" customHeight="1">
      <c r="A2" s="41"/>
      <c r="B2" s="42"/>
      <c r="C2" s="8"/>
      <c r="D2" s="8"/>
      <c r="E2" s="8"/>
      <c r="F2" s="8"/>
      <c r="G2" s="8"/>
      <c r="H2" s="8"/>
      <c r="I2" s="9" t="s">
        <v>3</v>
      </c>
      <c r="J2" s="10"/>
      <c r="K2" s="470" t="s">
        <v>259</v>
      </c>
      <c r="L2" s="470" t="s">
        <v>260</v>
      </c>
      <c r="M2" s="470" t="s">
        <v>261</v>
      </c>
      <c r="N2" s="524" t="s">
        <v>265</v>
      </c>
      <c r="O2" s="524" t="s">
        <v>266</v>
      </c>
      <c r="P2" s="524" t="s">
        <v>267</v>
      </c>
      <c r="Q2" s="470" t="s">
        <v>262</v>
      </c>
      <c r="R2" s="470" t="s">
        <v>263</v>
      </c>
      <c r="S2" s="470" t="s">
        <v>264</v>
      </c>
      <c r="T2" s="526" t="s">
        <v>280</v>
      </c>
      <c r="U2" s="468" t="s">
        <v>281</v>
      </c>
      <c r="V2" s="468" t="s">
        <v>282</v>
      </c>
      <c r="W2" s="470" t="s">
        <v>272</v>
      </c>
      <c r="X2" s="468" t="s">
        <v>288</v>
      </c>
      <c r="Y2" s="470" t="s">
        <v>273</v>
      </c>
      <c r="Z2" s="470" t="s">
        <v>274</v>
      </c>
      <c r="AA2" s="470" t="s">
        <v>275</v>
      </c>
      <c r="AB2" s="470" t="s">
        <v>276</v>
      </c>
      <c r="AC2" s="468" t="s">
        <v>289</v>
      </c>
      <c r="AD2" s="470" t="s">
        <v>278</v>
      </c>
      <c r="AE2" s="470" t="s">
        <v>279</v>
      </c>
      <c r="AF2" s="470" t="s">
        <v>270</v>
      </c>
    </row>
    <row r="3" spans="1:32" s="12" customFormat="1" ht="30" customHeight="1">
      <c r="A3" s="43"/>
      <c r="B3" s="44"/>
      <c r="C3" s="14" t="s">
        <v>57</v>
      </c>
      <c r="D3" s="14"/>
      <c r="E3" s="14" t="s">
        <v>58</v>
      </c>
      <c r="F3" s="14"/>
      <c r="G3" s="14"/>
      <c r="H3" s="14"/>
      <c r="I3" s="14"/>
      <c r="J3" s="15"/>
      <c r="K3" s="471"/>
      <c r="L3" s="471"/>
      <c r="M3" s="471"/>
      <c r="N3" s="525"/>
      <c r="O3" s="525"/>
      <c r="P3" s="525"/>
      <c r="Q3" s="471"/>
      <c r="R3" s="471"/>
      <c r="S3" s="471"/>
      <c r="T3" s="469"/>
      <c r="U3" s="469"/>
      <c r="V3" s="469"/>
      <c r="W3" s="471"/>
      <c r="X3" s="469"/>
      <c r="Y3" s="471"/>
      <c r="Z3" s="471"/>
      <c r="AA3" s="471"/>
      <c r="AB3" s="471"/>
      <c r="AC3" s="469"/>
      <c r="AD3" s="471"/>
      <c r="AE3" s="471"/>
      <c r="AF3" s="471"/>
    </row>
    <row r="4" spans="1:32" s="12" customFormat="1" ht="15.75" customHeight="1">
      <c r="A4" s="513" t="s">
        <v>59</v>
      </c>
      <c r="B4" s="512" t="s">
        <v>9</v>
      </c>
      <c r="C4" s="45">
        <v>1</v>
      </c>
      <c r="D4" s="523" t="s">
        <v>60</v>
      </c>
      <c r="E4" s="486"/>
      <c r="F4" s="486"/>
      <c r="G4" s="486"/>
      <c r="H4" s="486"/>
      <c r="I4" s="486"/>
      <c r="J4" s="226" t="s">
        <v>11</v>
      </c>
      <c r="K4" s="46">
        <v>42197</v>
      </c>
      <c r="L4" s="46">
        <v>40807</v>
      </c>
      <c r="M4" s="46">
        <f t="shared" ref="M4:S4" si="0">M5+M11</f>
        <v>41283</v>
      </c>
      <c r="N4" s="46">
        <f t="shared" si="0"/>
        <v>35710</v>
      </c>
      <c r="O4" s="46">
        <f t="shared" si="0"/>
        <v>36996</v>
      </c>
      <c r="P4" s="46">
        <f t="shared" si="0"/>
        <v>40490</v>
      </c>
      <c r="Q4" s="46">
        <f t="shared" si="0"/>
        <v>35358</v>
      </c>
      <c r="R4" s="46">
        <f t="shared" si="0"/>
        <v>37539</v>
      </c>
      <c r="S4" s="46">
        <f t="shared" si="0"/>
        <v>42812</v>
      </c>
      <c r="T4" s="46">
        <f>T5+T11</f>
        <v>43200</v>
      </c>
      <c r="U4" s="46">
        <f t="shared" ref="U4:V4" si="1">U5+U11</f>
        <v>46046</v>
      </c>
      <c r="V4" s="46">
        <f t="shared" si="1"/>
        <v>40742</v>
      </c>
      <c r="W4" s="46">
        <v>27740</v>
      </c>
      <c r="X4" s="46">
        <f t="shared" ref="X4:AF4" si="2">X5+X11</f>
        <v>30480</v>
      </c>
      <c r="Y4" s="46">
        <f t="shared" si="2"/>
        <v>29673.98</v>
      </c>
      <c r="Z4" s="46">
        <f t="shared" si="2"/>
        <v>28938.6404</v>
      </c>
      <c r="AA4" s="46">
        <f t="shared" si="2"/>
        <v>28244.747592</v>
      </c>
      <c r="AB4" s="46">
        <f t="shared" si="2"/>
        <v>27561.07264016</v>
      </c>
      <c r="AC4" s="46">
        <f t="shared" si="2"/>
        <v>30403</v>
      </c>
      <c r="AD4" s="46">
        <f t="shared" si="2"/>
        <v>29712.38</v>
      </c>
      <c r="AE4" s="46">
        <f t="shared" si="2"/>
        <v>29033.7124</v>
      </c>
      <c r="AF4" s="46">
        <f t="shared" si="2"/>
        <v>0</v>
      </c>
    </row>
    <row r="5" spans="1:32" s="19" customFormat="1" ht="15.75" customHeight="1">
      <c r="A5" s="521"/>
      <c r="B5" s="512"/>
      <c r="C5" s="47" t="s">
        <v>62</v>
      </c>
      <c r="D5" s="227"/>
      <c r="E5" s="507" t="s">
        <v>10</v>
      </c>
      <c r="F5" s="507"/>
      <c r="G5" s="507"/>
      <c r="H5" s="507"/>
      <c r="I5" s="473"/>
      <c r="J5" s="226" t="s">
        <v>14</v>
      </c>
      <c r="K5" s="46">
        <v>30188</v>
      </c>
      <c r="L5" s="46">
        <v>29499</v>
      </c>
      <c r="M5" s="46">
        <v>27728</v>
      </c>
      <c r="N5" s="46">
        <v>29965</v>
      </c>
      <c r="O5" s="46">
        <v>33155</v>
      </c>
      <c r="P5" s="46">
        <f>P6+P9+P10</f>
        <v>35752</v>
      </c>
      <c r="Q5" s="46">
        <v>32656</v>
      </c>
      <c r="R5" s="46">
        <f>R6+R9+R10</f>
        <v>32924</v>
      </c>
      <c r="S5" s="46">
        <f>S6+S9+S10</f>
        <v>34309</v>
      </c>
      <c r="T5" s="46">
        <v>30911</v>
      </c>
      <c r="U5" s="46">
        <f>SUM(U6+U10)</f>
        <v>26832</v>
      </c>
      <c r="V5" s="46">
        <f t="shared" ref="V5:AE5" si="3">SUM(V6+V10)</f>
        <v>26038</v>
      </c>
      <c r="W5" s="46">
        <v>26011</v>
      </c>
      <c r="X5" s="46">
        <f t="shared" si="3"/>
        <v>29211</v>
      </c>
      <c r="Y5" s="46">
        <f t="shared" si="3"/>
        <v>28626.98</v>
      </c>
      <c r="Z5" s="46">
        <f t="shared" si="3"/>
        <v>28054.6404</v>
      </c>
      <c r="AA5" s="46">
        <f t="shared" si="3"/>
        <v>27493.747592</v>
      </c>
      <c r="AB5" s="46">
        <f t="shared" si="3"/>
        <v>26944.07264016</v>
      </c>
      <c r="AC5" s="46">
        <f t="shared" si="3"/>
        <v>29891</v>
      </c>
      <c r="AD5" s="46">
        <f t="shared" si="3"/>
        <v>29293.38</v>
      </c>
      <c r="AE5" s="46">
        <f t="shared" si="3"/>
        <v>28707.7124</v>
      </c>
      <c r="AF5" s="46">
        <f t="shared" ref="AF5" si="4">AF6+AF9+AF10</f>
        <v>0</v>
      </c>
    </row>
    <row r="6" spans="1:32" s="19" customFormat="1" ht="15.75" customHeight="1">
      <c r="A6" s="521"/>
      <c r="B6" s="512"/>
      <c r="C6" s="49"/>
      <c r="D6" s="20"/>
      <c r="E6" s="50" t="s">
        <v>63</v>
      </c>
      <c r="F6" s="507" t="s">
        <v>12</v>
      </c>
      <c r="G6" s="507"/>
      <c r="H6" s="507"/>
      <c r="I6" s="507"/>
      <c r="J6" s="508"/>
      <c r="K6" s="51">
        <v>30188</v>
      </c>
      <c r="L6" s="51">
        <v>29465</v>
      </c>
      <c r="M6" s="51">
        <v>27726</v>
      </c>
      <c r="N6" s="51">
        <v>29948</v>
      </c>
      <c r="O6" s="51">
        <v>33136</v>
      </c>
      <c r="P6" s="51">
        <v>35752</v>
      </c>
      <c r="Q6" s="51">
        <v>32622</v>
      </c>
      <c r="R6" s="51">
        <v>32865</v>
      </c>
      <c r="S6" s="51">
        <v>34280</v>
      </c>
      <c r="T6" s="51">
        <v>30688</v>
      </c>
      <c r="U6" s="51">
        <v>26625</v>
      </c>
      <c r="V6" s="221">
        <v>25731</v>
      </c>
      <c r="W6" s="221">
        <v>26011</v>
      </c>
      <c r="X6" s="221">
        <v>29201</v>
      </c>
      <c r="Y6" s="221">
        <f t="shared" ref="V6:AE7" si="5">SUM(X6*0.98)</f>
        <v>28616.98</v>
      </c>
      <c r="Z6" s="221">
        <f t="shared" si="5"/>
        <v>28044.6404</v>
      </c>
      <c r="AA6" s="221">
        <f t="shared" si="5"/>
        <v>27483.747592</v>
      </c>
      <c r="AB6" s="221">
        <f t="shared" si="5"/>
        <v>26934.07264016</v>
      </c>
      <c r="AC6" s="221">
        <v>29881</v>
      </c>
      <c r="AD6" s="221">
        <f t="shared" si="5"/>
        <v>29283.38</v>
      </c>
      <c r="AE6" s="221">
        <f t="shared" si="5"/>
        <v>28697.7124</v>
      </c>
      <c r="AF6" s="51"/>
    </row>
    <row r="7" spans="1:32" s="19" customFormat="1" ht="15.75" hidden="1" customHeight="1">
      <c r="A7" s="521"/>
      <c r="B7" s="512"/>
      <c r="C7" s="49"/>
      <c r="D7" s="20"/>
      <c r="E7" s="50"/>
      <c r="F7" s="228"/>
      <c r="G7" s="517" t="s">
        <v>268</v>
      </c>
      <c r="H7" s="517"/>
      <c r="I7" s="517"/>
      <c r="J7" s="518"/>
      <c r="K7" s="218">
        <v>244952</v>
      </c>
      <c r="L7" s="218">
        <v>239870</v>
      </c>
      <c r="M7" s="218">
        <v>227631</v>
      </c>
      <c r="N7" s="218">
        <v>222105</v>
      </c>
      <c r="O7" s="218">
        <v>215973</v>
      </c>
      <c r="P7" s="218">
        <v>220952</v>
      </c>
      <c r="Q7" s="218">
        <v>202526</v>
      </c>
      <c r="R7" s="218">
        <v>203482</v>
      </c>
      <c r="S7" s="218">
        <v>213721</v>
      </c>
      <c r="T7" s="218">
        <v>186591</v>
      </c>
      <c r="U7" s="51">
        <f>SUM(T7*0.98)</f>
        <v>182859.18</v>
      </c>
      <c r="V7" s="51">
        <f t="shared" si="5"/>
        <v>179201.9964</v>
      </c>
      <c r="W7" s="51">
        <v>175617.95647199999</v>
      </c>
      <c r="X7" s="51">
        <f t="shared" si="5"/>
        <v>172105.59734255998</v>
      </c>
      <c r="Y7" s="51">
        <f t="shared" si="5"/>
        <v>168663.48539570879</v>
      </c>
      <c r="Z7" s="51">
        <f t="shared" si="5"/>
        <v>165290.21568779461</v>
      </c>
      <c r="AA7" s="51">
        <f t="shared" si="5"/>
        <v>161984.41137403873</v>
      </c>
      <c r="AB7" s="51">
        <f t="shared" si="5"/>
        <v>158744.72314655795</v>
      </c>
      <c r="AC7" s="51">
        <f t="shared" si="5"/>
        <v>155569.82868362678</v>
      </c>
      <c r="AD7" s="51">
        <f t="shared" si="5"/>
        <v>152458.43210995424</v>
      </c>
      <c r="AE7" s="51"/>
      <c r="AF7" s="51"/>
    </row>
    <row r="8" spans="1:32" s="19" customFormat="1" ht="15.75" hidden="1" customHeight="1">
      <c r="A8" s="521"/>
      <c r="B8" s="512"/>
      <c r="C8" s="49"/>
      <c r="D8" s="20"/>
      <c r="E8" s="50"/>
      <c r="F8" s="228"/>
      <c r="G8" s="517" t="s">
        <v>269</v>
      </c>
      <c r="H8" s="517"/>
      <c r="I8" s="517"/>
      <c r="J8" s="518"/>
      <c r="K8" s="218">
        <v>1746</v>
      </c>
      <c r="L8" s="218">
        <v>1713</v>
      </c>
      <c r="M8" s="218">
        <v>1669</v>
      </c>
      <c r="N8" s="218">
        <v>1608</v>
      </c>
      <c r="O8" s="218">
        <v>1563</v>
      </c>
      <c r="P8" s="218">
        <v>1501</v>
      </c>
      <c r="Q8" s="218">
        <v>1446</v>
      </c>
      <c r="R8" s="218">
        <v>1421</v>
      </c>
      <c r="S8" s="218">
        <v>1374</v>
      </c>
      <c r="T8" s="218">
        <v>1312</v>
      </c>
      <c r="U8" s="51"/>
      <c r="V8" s="51"/>
      <c r="W8" s="51"/>
      <c r="X8" s="51"/>
      <c r="Y8" s="51"/>
      <c r="Z8" s="51"/>
      <c r="AA8" s="51"/>
      <c r="AB8" s="51"/>
      <c r="AC8" s="51"/>
      <c r="AD8" s="51"/>
      <c r="AE8" s="51"/>
      <c r="AF8" s="51"/>
    </row>
    <row r="9" spans="1:32" s="19" customFormat="1" ht="15.75" customHeight="1">
      <c r="A9" s="521"/>
      <c r="B9" s="512"/>
      <c r="C9" s="49"/>
      <c r="D9" s="20"/>
      <c r="E9" s="50" t="s">
        <v>64</v>
      </c>
      <c r="F9" s="507" t="s">
        <v>13</v>
      </c>
      <c r="G9" s="507"/>
      <c r="H9" s="507"/>
      <c r="I9" s="473"/>
      <c r="J9" s="226" t="s">
        <v>17</v>
      </c>
      <c r="K9" s="51"/>
      <c r="L9" s="51"/>
      <c r="M9" s="51"/>
      <c r="N9" s="51"/>
      <c r="O9" s="51"/>
      <c r="P9" s="51"/>
      <c r="Q9" s="51"/>
      <c r="R9" s="51"/>
      <c r="S9" s="51"/>
      <c r="T9" s="51"/>
      <c r="U9" s="51"/>
      <c r="V9" s="51"/>
      <c r="W9" s="51"/>
      <c r="X9" s="51"/>
      <c r="Y9" s="51"/>
      <c r="Z9" s="51"/>
      <c r="AA9" s="51"/>
      <c r="AB9" s="51"/>
      <c r="AC9" s="51"/>
      <c r="AD9" s="51"/>
      <c r="AE9" s="51"/>
      <c r="AF9" s="51"/>
    </row>
    <row r="10" spans="1:32" s="19" customFormat="1" ht="15.75" customHeight="1">
      <c r="A10" s="521"/>
      <c r="B10" s="512"/>
      <c r="C10" s="49"/>
      <c r="D10" s="20"/>
      <c r="E10" s="50" t="s">
        <v>65</v>
      </c>
      <c r="F10" s="507" t="s">
        <v>15</v>
      </c>
      <c r="G10" s="507"/>
      <c r="H10" s="507"/>
      <c r="I10" s="507"/>
      <c r="J10" s="508"/>
      <c r="K10" s="51"/>
      <c r="L10" s="51">
        <v>34</v>
      </c>
      <c r="M10" s="51">
        <v>2</v>
      </c>
      <c r="N10" s="51">
        <v>17</v>
      </c>
      <c r="O10" s="51">
        <v>19</v>
      </c>
      <c r="P10" s="51"/>
      <c r="Q10" s="51">
        <v>34</v>
      </c>
      <c r="R10" s="51">
        <v>59</v>
      </c>
      <c r="S10" s="51">
        <v>29</v>
      </c>
      <c r="T10" s="51">
        <v>223</v>
      </c>
      <c r="U10" s="51">
        <v>207</v>
      </c>
      <c r="V10" s="51">
        <v>307</v>
      </c>
      <c r="W10" s="51">
        <v>228</v>
      </c>
      <c r="X10" s="51">
        <v>10</v>
      </c>
      <c r="Y10" s="51">
        <v>10</v>
      </c>
      <c r="Z10" s="51">
        <v>10</v>
      </c>
      <c r="AA10" s="51">
        <v>10</v>
      </c>
      <c r="AB10" s="51">
        <v>10</v>
      </c>
      <c r="AC10" s="51">
        <v>10</v>
      </c>
      <c r="AD10" s="51">
        <v>10</v>
      </c>
      <c r="AE10" s="51">
        <v>10</v>
      </c>
      <c r="AF10" s="51"/>
    </row>
    <row r="11" spans="1:32" s="19" customFormat="1" ht="15.75" customHeight="1">
      <c r="A11" s="521"/>
      <c r="B11" s="512"/>
      <c r="C11" s="47" t="s">
        <v>66</v>
      </c>
      <c r="D11" s="227"/>
      <c r="E11" s="507" t="s">
        <v>16</v>
      </c>
      <c r="F11" s="507"/>
      <c r="G11" s="507"/>
      <c r="H11" s="507"/>
      <c r="I11" s="507"/>
      <c r="J11" s="508"/>
      <c r="K11" s="46">
        <v>12009</v>
      </c>
      <c r="L11" s="46">
        <v>11308</v>
      </c>
      <c r="M11" s="46">
        <f t="shared" ref="M11:S11" si="6">M12+M13</f>
        <v>13555</v>
      </c>
      <c r="N11" s="46">
        <f t="shared" si="6"/>
        <v>5745</v>
      </c>
      <c r="O11" s="46">
        <f t="shared" si="6"/>
        <v>3841</v>
      </c>
      <c r="P11" s="46">
        <f t="shared" si="6"/>
        <v>4738</v>
      </c>
      <c r="Q11" s="46">
        <f t="shared" si="6"/>
        <v>2702</v>
      </c>
      <c r="R11" s="46">
        <f t="shared" si="6"/>
        <v>4615</v>
      </c>
      <c r="S11" s="46">
        <f t="shared" si="6"/>
        <v>8503</v>
      </c>
      <c r="T11" s="46">
        <f>T12+T13</f>
        <v>12289</v>
      </c>
      <c r="U11" s="46">
        <f>SUM(U12)</f>
        <v>19214</v>
      </c>
      <c r="V11" s="46">
        <f t="shared" ref="V11" si="7">V12+V13</f>
        <v>14704</v>
      </c>
      <c r="W11" s="46">
        <v>1501</v>
      </c>
      <c r="X11" s="46">
        <f t="shared" ref="X11:AF11" si="8">X12+X13</f>
        <v>1269</v>
      </c>
      <c r="Y11" s="46">
        <f t="shared" si="8"/>
        <v>1047</v>
      </c>
      <c r="Z11" s="46">
        <f t="shared" si="8"/>
        <v>884</v>
      </c>
      <c r="AA11" s="46">
        <f t="shared" si="8"/>
        <v>751</v>
      </c>
      <c r="AB11" s="46">
        <f t="shared" si="8"/>
        <v>617</v>
      </c>
      <c r="AC11" s="46">
        <f t="shared" si="8"/>
        <v>512</v>
      </c>
      <c r="AD11" s="46">
        <f t="shared" si="8"/>
        <v>419</v>
      </c>
      <c r="AE11" s="46">
        <f t="shared" si="8"/>
        <v>326</v>
      </c>
      <c r="AF11" s="46">
        <f t="shared" si="8"/>
        <v>0</v>
      </c>
    </row>
    <row r="12" spans="1:32" s="19" customFormat="1" ht="15.75" customHeight="1">
      <c r="A12" s="521"/>
      <c r="B12" s="512"/>
      <c r="C12" s="52"/>
      <c r="D12" s="21"/>
      <c r="E12" s="53" t="s">
        <v>63</v>
      </c>
      <c r="F12" s="497" t="s">
        <v>67</v>
      </c>
      <c r="G12" s="497"/>
      <c r="H12" s="497"/>
      <c r="I12" s="497"/>
      <c r="J12" s="516"/>
      <c r="K12" s="51">
        <v>10261</v>
      </c>
      <c r="L12" s="51">
        <v>11279</v>
      </c>
      <c r="M12" s="51">
        <v>11016</v>
      </c>
      <c r="N12" s="51">
        <v>5744</v>
      </c>
      <c r="O12" s="51">
        <v>3840</v>
      </c>
      <c r="P12" s="51">
        <v>4711</v>
      </c>
      <c r="Q12" s="51">
        <v>2700</v>
      </c>
      <c r="R12" s="51">
        <v>4615</v>
      </c>
      <c r="S12" s="51">
        <v>8503</v>
      </c>
      <c r="T12" s="219">
        <v>12289</v>
      </c>
      <c r="U12" s="219">
        <v>19214</v>
      </c>
      <c r="V12" s="219">
        <v>14704</v>
      </c>
      <c r="W12" s="219">
        <v>1500</v>
      </c>
      <c r="X12" s="219">
        <v>1269</v>
      </c>
      <c r="Y12" s="219">
        <v>1047</v>
      </c>
      <c r="Z12" s="219">
        <v>884</v>
      </c>
      <c r="AA12" s="219">
        <v>751</v>
      </c>
      <c r="AB12" s="219">
        <v>617</v>
      </c>
      <c r="AC12" s="219">
        <v>512</v>
      </c>
      <c r="AD12" s="219">
        <v>419</v>
      </c>
      <c r="AE12" s="219">
        <v>326</v>
      </c>
      <c r="AF12" s="51"/>
    </row>
    <row r="13" spans="1:32" s="19" customFormat="1" ht="15.75" customHeight="1">
      <c r="A13" s="521"/>
      <c r="B13" s="512"/>
      <c r="C13" s="54"/>
      <c r="D13" s="26"/>
      <c r="E13" s="50" t="s">
        <v>64</v>
      </c>
      <c r="F13" s="507" t="s">
        <v>15</v>
      </c>
      <c r="G13" s="507"/>
      <c r="H13" s="507"/>
      <c r="I13" s="507"/>
      <c r="J13" s="508"/>
      <c r="K13" s="51">
        <v>1748</v>
      </c>
      <c r="L13" s="51">
        <v>29</v>
      </c>
      <c r="M13" s="51">
        <v>2539</v>
      </c>
      <c r="N13" s="51">
        <v>1</v>
      </c>
      <c r="O13" s="51">
        <v>1</v>
      </c>
      <c r="P13" s="51">
        <v>27</v>
      </c>
      <c r="Q13" s="51">
        <v>2</v>
      </c>
      <c r="R13" s="51"/>
      <c r="S13" s="51"/>
      <c r="T13" s="51"/>
      <c r="U13" s="51"/>
      <c r="V13" s="51"/>
      <c r="W13" s="51"/>
      <c r="X13" s="51"/>
      <c r="Y13" s="51"/>
      <c r="Z13" s="51"/>
      <c r="AA13" s="51"/>
      <c r="AB13" s="51"/>
      <c r="AC13" s="51"/>
      <c r="AD13" s="51"/>
      <c r="AE13" s="51"/>
      <c r="AF13" s="51"/>
    </row>
    <row r="14" spans="1:32" s="19" customFormat="1" ht="15.75" customHeight="1">
      <c r="A14" s="521"/>
      <c r="B14" s="512" t="s">
        <v>18</v>
      </c>
      <c r="C14" s="55" t="s">
        <v>68</v>
      </c>
      <c r="D14" s="507" t="s">
        <v>69</v>
      </c>
      <c r="E14" s="507"/>
      <c r="F14" s="507"/>
      <c r="G14" s="507"/>
      <c r="H14" s="507"/>
      <c r="I14" s="507"/>
      <c r="J14" s="226" t="s">
        <v>23</v>
      </c>
      <c r="K14" s="46">
        <v>41011</v>
      </c>
      <c r="L14" s="46">
        <v>40475</v>
      </c>
      <c r="M14" s="46">
        <f t="shared" ref="M14:S14" si="9">M15+M19</f>
        <v>34853</v>
      </c>
      <c r="N14" s="46">
        <f t="shared" si="9"/>
        <v>37750</v>
      </c>
      <c r="O14" s="46">
        <f t="shared" si="9"/>
        <v>29768</v>
      </c>
      <c r="P14" s="46">
        <f t="shared" si="9"/>
        <v>35310</v>
      </c>
      <c r="Q14" s="46">
        <f t="shared" si="9"/>
        <v>33056</v>
      </c>
      <c r="R14" s="46">
        <f t="shared" si="9"/>
        <v>34818</v>
      </c>
      <c r="S14" s="46">
        <f t="shared" si="9"/>
        <v>38172</v>
      </c>
      <c r="T14" s="46">
        <f>T15+T19</f>
        <v>43669</v>
      </c>
      <c r="U14" s="46">
        <f t="shared" ref="U14:V14" si="10">U15+U19</f>
        <v>47629</v>
      </c>
      <c r="V14" s="46">
        <f t="shared" si="10"/>
        <v>43122</v>
      </c>
      <c r="W14" s="46">
        <v>54810</v>
      </c>
      <c r="X14" s="46">
        <f t="shared" ref="X14:AF14" si="11">X15+X19</f>
        <v>44676</v>
      </c>
      <c r="Y14" s="46">
        <f t="shared" si="11"/>
        <v>49356</v>
      </c>
      <c r="Z14" s="46">
        <f t="shared" si="11"/>
        <v>37957</v>
      </c>
      <c r="AA14" s="46">
        <f t="shared" si="11"/>
        <v>37707</v>
      </c>
      <c r="AB14" s="46">
        <f t="shared" si="11"/>
        <v>37455</v>
      </c>
      <c r="AC14" s="46">
        <f t="shared" si="11"/>
        <v>37257</v>
      </c>
      <c r="AD14" s="46">
        <f t="shared" si="11"/>
        <v>37081</v>
      </c>
      <c r="AE14" s="46">
        <f t="shared" si="11"/>
        <v>36920</v>
      </c>
      <c r="AF14" s="46">
        <f t="shared" si="11"/>
        <v>0</v>
      </c>
    </row>
    <row r="15" spans="1:32" s="19" customFormat="1" ht="15.75" customHeight="1">
      <c r="A15" s="521"/>
      <c r="B15" s="512"/>
      <c r="C15" s="47" t="s">
        <v>62</v>
      </c>
      <c r="D15" s="227"/>
      <c r="E15" s="507" t="s">
        <v>19</v>
      </c>
      <c r="F15" s="507"/>
      <c r="G15" s="507"/>
      <c r="H15" s="507"/>
      <c r="I15" s="507"/>
      <c r="J15" s="508"/>
      <c r="K15" s="46">
        <v>33297</v>
      </c>
      <c r="L15" s="46">
        <v>33228</v>
      </c>
      <c r="M15" s="46">
        <v>28198</v>
      </c>
      <c r="N15" s="46">
        <v>31673</v>
      </c>
      <c r="O15" s="46">
        <v>24675</v>
      </c>
      <c r="P15" s="46">
        <v>30627</v>
      </c>
      <c r="Q15" s="46">
        <f>Q16+Q18</f>
        <v>28753</v>
      </c>
      <c r="R15" s="46">
        <f>R16+R18</f>
        <v>30894</v>
      </c>
      <c r="S15" s="46">
        <f>S16+S18</f>
        <v>34620</v>
      </c>
      <c r="T15" s="46">
        <v>39755</v>
      </c>
      <c r="U15" s="46">
        <v>44118</v>
      </c>
      <c r="V15" s="46">
        <f t="shared" ref="V15" si="12">V16+V18</f>
        <v>39995</v>
      </c>
      <c r="W15" s="46">
        <v>52068</v>
      </c>
      <c r="X15" s="46">
        <f t="shared" ref="X15:AF15" si="13">X16+X18</f>
        <v>42326</v>
      </c>
      <c r="Y15" s="46">
        <f t="shared" si="13"/>
        <v>47386</v>
      </c>
      <c r="Z15" s="46">
        <f t="shared" si="13"/>
        <v>36276</v>
      </c>
      <c r="AA15" s="46">
        <f t="shared" si="13"/>
        <v>36276</v>
      </c>
      <c r="AB15" s="46">
        <f t="shared" si="13"/>
        <v>36276</v>
      </c>
      <c r="AC15" s="46">
        <f t="shared" si="13"/>
        <v>36276</v>
      </c>
      <c r="AD15" s="46">
        <f t="shared" si="13"/>
        <v>36276</v>
      </c>
      <c r="AE15" s="46">
        <f t="shared" si="13"/>
        <v>36276</v>
      </c>
      <c r="AF15" s="46">
        <f t="shared" si="13"/>
        <v>0</v>
      </c>
    </row>
    <row r="16" spans="1:32" s="19" customFormat="1" ht="15.75" customHeight="1">
      <c r="A16" s="521"/>
      <c r="B16" s="512"/>
      <c r="C16" s="52"/>
      <c r="D16" s="21"/>
      <c r="E16" s="53" t="s">
        <v>63</v>
      </c>
      <c r="F16" s="497" t="s">
        <v>20</v>
      </c>
      <c r="G16" s="507"/>
      <c r="H16" s="507"/>
      <c r="I16" s="507"/>
      <c r="J16" s="508"/>
      <c r="K16" s="51">
        <v>10639</v>
      </c>
      <c r="L16" s="51">
        <v>12199</v>
      </c>
      <c r="M16" s="51">
        <v>13945</v>
      </c>
      <c r="N16" s="51">
        <v>13600</v>
      </c>
      <c r="O16" s="51">
        <v>7223</v>
      </c>
      <c r="P16" s="51">
        <v>8192</v>
      </c>
      <c r="Q16" s="51">
        <v>9559</v>
      </c>
      <c r="R16" s="51">
        <v>12841</v>
      </c>
      <c r="S16" s="51">
        <v>13487</v>
      </c>
      <c r="T16" s="51">
        <v>13982</v>
      </c>
      <c r="U16" s="51">
        <v>15564</v>
      </c>
      <c r="V16" s="51">
        <v>15155</v>
      </c>
      <c r="W16" s="51">
        <v>15211</v>
      </c>
      <c r="X16" s="51">
        <v>15155</v>
      </c>
      <c r="Y16" s="51">
        <v>15155</v>
      </c>
      <c r="Z16" s="51">
        <v>15155</v>
      </c>
      <c r="AA16" s="51">
        <v>15155</v>
      </c>
      <c r="AB16" s="51">
        <v>15155</v>
      </c>
      <c r="AC16" s="51">
        <v>15155</v>
      </c>
      <c r="AD16" s="51">
        <v>15155</v>
      </c>
      <c r="AE16" s="51">
        <v>15155</v>
      </c>
      <c r="AF16" s="51"/>
    </row>
    <row r="17" spans="1:32" s="19" customFormat="1" ht="15.75" customHeight="1">
      <c r="A17" s="521"/>
      <c r="B17" s="512"/>
      <c r="C17" s="56"/>
      <c r="D17" s="57"/>
      <c r="E17" s="234"/>
      <c r="F17" s="59"/>
      <c r="G17" s="510" t="s">
        <v>73</v>
      </c>
      <c r="H17" s="473"/>
      <c r="I17" s="473"/>
      <c r="J17" s="474"/>
      <c r="K17" s="51"/>
      <c r="L17" s="51"/>
      <c r="M17" s="51"/>
      <c r="N17" s="51"/>
      <c r="O17" s="51"/>
      <c r="P17" s="51"/>
      <c r="Q17" s="51"/>
      <c r="R17" s="51"/>
      <c r="S17" s="51"/>
      <c r="T17" s="51"/>
      <c r="U17" s="51"/>
      <c r="V17" s="51"/>
      <c r="W17" s="51"/>
      <c r="X17" s="51"/>
      <c r="Y17" s="51"/>
      <c r="Z17" s="51"/>
      <c r="AA17" s="51"/>
      <c r="AB17" s="51"/>
      <c r="AC17" s="51"/>
      <c r="AD17" s="51"/>
      <c r="AE17" s="51"/>
      <c r="AF17" s="51"/>
    </row>
    <row r="18" spans="1:32" s="19" customFormat="1" ht="15.75" customHeight="1">
      <c r="A18" s="521"/>
      <c r="B18" s="512"/>
      <c r="C18" s="54"/>
      <c r="D18" s="26"/>
      <c r="E18" s="50" t="s">
        <v>64</v>
      </c>
      <c r="F18" s="507" t="s">
        <v>15</v>
      </c>
      <c r="G18" s="507"/>
      <c r="H18" s="473"/>
      <c r="I18" s="473"/>
      <c r="J18" s="474"/>
      <c r="K18" s="51">
        <v>22658</v>
      </c>
      <c r="L18" s="51">
        <v>21029</v>
      </c>
      <c r="M18" s="51">
        <v>14253</v>
      </c>
      <c r="N18" s="51">
        <v>18073</v>
      </c>
      <c r="O18" s="51">
        <v>17452</v>
      </c>
      <c r="P18" s="51">
        <v>22435</v>
      </c>
      <c r="Q18" s="51">
        <v>19194</v>
      </c>
      <c r="R18" s="51">
        <v>18053</v>
      </c>
      <c r="S18" s="51">
        <v>21133</v>
      </c>
      <c r="T18" s="51">
        <v>25773</v>
      </c>
      <c r="U18" s="51">
        <v>28554</v>
      </c>
      <c r="V18" s="51">
        <v>24840</v>
      </c>
      <c r="W18" s="51">
        <v>36857</v>
      </c>
      <c r="X18" s="51">
        <v>27171</v>
      </c>
      <c r="Y18" s="51">
        <v>32231</v>
      </c>
      <c r="Z18" s="51">
        <v>21121</v>
      </c>
      <c r="AA18" s="51">
        <v>21121</v>
      </c>
      <c r="AB18" s="51">
        <v>21121</v>
      </c>
      <c r="AC18" s="51">
        <v>21121</v>
      </c>
      <c r="AD18" s="51">
        <v>21121</v>
      </c>
      <c r="AE18" s="51">
        <v>21121</v>
      </c>
      <c r="AF18" s="51"/>
    </row>
    <row r="19" spans="1:32" s="19" customFormat="1" ht="15.75" customHeight="1">
      <c r="A19" s="521"/>
      <c r="B19" s="512"/>
      <c r="C19" s="47" t="s">
        <v>66</v>
      </c>
      <c r="D19" s="227"/>
      <c r="E19" s="507" t="s">
        <v>21</v>
      </c>
      <c r="F19" s="507"/>
      <c r="G19" s="507"/>
      <c r="H19" s="507"/>
      <c r="I19" s="507"/>
      <c r="J19" s="508"/>
      <c r="K19" s="46">
        <v>7714</v>
      </c>
      <c r="L19" s="46">
        <v>7247</v>
      </c>
      <c r="M19" s="46">
        <f>M20+M22</f>
        <v>6655</v>
      </c>
      <c r="N19" s="46">
        <f>N20+N22</f>
        <v>6077</v>
      </c>
      <c r="O19" s="46">
        <v>5093</v>
      </c>
      <c r="P19" s="46">
        <f t="shared" ref="P19:AF19" si="14">P20+P22</f>
        <v>4683</v>
      </c>
      <c r="Q19" s="46">
        <f t="shared" si="14"/>
        <v>4303</v>
      </c>
      <c r="R19" s="46">
        <f t="shared" si="14"/>
        <v>3924</v>
      </c>
      <c r="S19" s="46">
        <f t="shared" si="14"/>
        <v>3552</v>
      </c>
      <c r="T19" s="46">
        <f t="shared" si="14"/>
        <v>3914</v>
      </c>
      <c r="U19" s="46">
        <f t="shared" si="14"/>
        <v>3511</v>
      </c>
      <c r="V19" s="46">
        <f t="shared" si="14"/>
        <v>3127</v>
      </c>
      <c r="W19" s="46">
        <v>2742</v>
      </c>
      <c r="X19" s="46">
        <f t="shared" si="14"/>
        <v>2350</v>
      </c>
      <c r="Y19" s="46">
        <f t="shared" si="14"/>
        <v>1970</v>
      </c>
      <c r="Z19" s="46">
        <f t="shared" si="14"/>
        <v>1681</v>
      </c>
      <c r="AA19" s="46">
        <f t="shared" si="14"/>
        <v>1431</v>
      </c>
      <c r="AB19" s="46">
        <f t="shared" si="14"/>
        <v>1179</v>
      </c>
      <c r="AC19" s="46">
        <f t="shared" si="14"/>
        <v>981</v>
      </c>
      <c r="AD19" s="46">
        <f t="shared" si="14"/>
        <v>805</v>
      </c>
      <c r="AE19" s="46">
        <f t="shared" si="14"/>
        <v>644</v>
      </c>
      <c r="AF19" s="46">
        <f t="shared" si="14"/>
        <v>0</v>
      </c>
    </row>
    <row r="20" spans="1:32" s="19" customFormat="1" ht="15.75" customHeight="1">
      <c r="A20" s="521"/>
      <c r="B20" s="512"/>
      <c r="C20" s="52"/>
      <c r="D20" s="21"/>
      <c r="E20" s="53" t="s">
        <v>63</v>
      </c>
      <c r="F20" s="497" t="s">
        <v>22</v>
      </c>
      <c r="G20" s="507"/>
      <c r="H20" s="507"/>
      <c r="I20" s="507"/>
      <c r="J20" s="508"/>
      <c r="K20" s="51">
        <v>7714</v>
      </c>
      <c r="L20" s="51">
        <v>7247</v>
      </c>
      <c r="M20" s="51">
        <v>6655</v>
      </c>
      <c r="N20" s="51">
        <v>6077</v>
      </c>
      <c r="O20" s="51">
        <v>5093</v>
      </c>
      <c r="P20" s="51">
        <v>4683</v>
      </c>
      <c r="Q20" s="51">
        <v>4303</v>
      </c>
      <c r="R20" s="51">
        <v>3924</v>
      </c>
      <c r="S20" s="51">
        <v>3552</v>
      </c>
      <c r="T20" s="219">
        <v>3914</v>
      </c>
      <c r="U20" s="224">
        <v>3511</v>
      </c>
      <c r="V20" s="224">
        <v>3127</v>
      </c>
      <c r="W20" s="224">
        <v>2742</v>
      </c>
      <c r="X20" s="224">
        <v>2350</v>
      </c>
      <c r="Y20" s="224">
        <v>1970</v>
      </c>
      <c r="Z20" s="224">
        <v>1681</v>
      </c>
      <c r="AA20" s="224">
        <v>1431</v>
      </c>
      <c r="AB20" s="224">
        <v>1179</v>
      </c>
      <c r="AC20" s="224">
        <v>981</v>
      </c>
      <c r="AD20" s="224">
        <v>805</v>
      </c>
      <c r="AE20" s="224">
        <v>644</v>
      </c>
      <c r="AF20" s="51"/>
    </row>
    <row r="21" spans="1:32" s="19" customFormat="1" ht="15.75" customHeight="1">
      <c r="A21" s="521"/>
      <c r="B21" s="512"/>
      <c r="C21" s="60"/>
      <c r="D21" s="23"/>
      <c r="E21" s="61"/>
      <c r="F21" s="235"/>
      <c r="G21" s="510" t="s">
        <v>76</v>
      </c>
      <c r="H21" s="486"/>
      <c r="I21" s="486"/>
      <c r="J21" s="487"/>
      <c r="K21" s="51"/>
      <c r="L21" s="51"/>
      <c r="M21" s="51"/>
      <c r="N21" s="51"/>
      <c r="O21" s="51"/>
      <c r="P21" s="51"/>
      <c r="Q21" s="51"/>
      <c r="R21" s="51"/>
      <c r="S21" s="51"/>
      <c r="T21" s="51"/>
      <c r="U21" s="51"/>
      <c r="V21" s="51"/>
      <c r="W21" s="51"/>
      <c r="X21" s="51"/>
      <c r="Y21" s="51"/>
      <c r="Z21" s="51"/>
      <c r="AA21" s="51"/>
      <c r="AB21" s="51"/>
      <c r="AC21" s="51"/>
      <c r="AD21" s="51"/>
      <c r="AE21" s="51"/>
      <c r="AF21" s="51"/>
    </row>
    <row r="22" spans="1:32" s="19" customFormat="1" ht="15.75" customHeight="1">
      <c r="A22" s="521"/>
      <c r="B22" s="512"/>
      <c r="C22" s="54"/>
      <c r="D22" s="26"/>
      <c r="E22" s="50" t="s">
        <v>64</v>
      </c>
      <c r="F22" s="507" t="s">
        <v>15</v>
      </c>
      <c r="G22" s="507"/>
      <c r="H22" s="473"/>
      <c r="I22" s="473"/>
      <c r="J22" s="474"/>
      <c r="K22" s="51"/>
      <c r="L22" s="51"/>
      <c r="M22" s="51"/>
      <c r="N22" s="51"/>
      <c r="O22" s="51"/>
      <c r="P22" s="51"/>
      <c r="Q22" s="51"/>
      <c r="R22" s="51"/>
      <c r="S22" s="51"/>
      <c r="T22" s="51"/>
      <c r="U22" s="51"/>
      <c r="V22" s="51"/>
      <c r="W22" s="51"/>
      <c r="X22" s="51"/>
      <c r="Y22" s="51"/>
      <c r="Z22" s="51"/>
      <c r="AA22" s="51"/>
      <c r="AB22" s="51"/>
      <c r="AC22" s="51"/>
      <c r="AD22" s="51"/>
      <c r="AE22" s="51"/>
      <c r="AF22" s="51"/>
    </row>
    <row r="23" spans="1:32" s="19" customFormat="1" ht="15.75" customHeight="1">
      <c r="A23" s="522"/>
      <c r="B23" s="62"/>
      <c r="C23" s="63" t="s">
        <v>77</v>
      </c>
      <c r="D23" s="25"/>
      <c r="E23" s="507" t="s">
        <v>78</v>
      </c>
      <c r="F23" s="507"/>
      <c r="G23" s="228"/>
      <c r="H23" s="507" t="s">
        <v>79</v>
      </c>
      <c r="I23" s="507"/>
      <c r="J23" s="226" t="s">
        <v>24</v>
      </c>
      <c r="K23" s="46">
        <f>SUM(K4-K14)</f>
        <v>1186</v>
      </c>
      <c r="L23" s="46">
        <f t="shared" ref="L23:S23" si="15">L4-L14</f>
        <v>332</v>
      </c>
      <c r="M23" s="46">
        <f t="shared" si="15"/>
        <v>6430</v>
      </c>
      <c r="N23" s="46">
        <f t="shared" si="15"/>
        <v>-2040</v>
      </c>
      <c r="O23" s="46">
        <f t="shared" si="15"/>
        <v>7228</v>
      </c>
      <c r="P23" s="46">
        <f t="shared" si="15"/>
        <v>5180</v>
      </c>
      <c r="Q23" s="46">
        <f t="shared" si="15"/>
        <v>2302</v>
      </c>
      <c r="R23" s="46">
        <f t="shared" si="15"/>
        <v>2721</v>
      </c>
      <c r="S23" s="46">
        <f t="shared" si="15"/>
        <v>4640</v>
      </c>
      <c r="T23" s="46">
        <f>T4-T14</f>
        <v>-469</v>
      </c>
      <c r="U23" s="46">
        <f t="shared" ref="U23:V23" si="16">U4-U14</f>
        <v>-1583</v>
      </c>
      <c r="V23" s="46">
        <f t="shared" si="16"/>
        <v>-2380</v>
      </c>
      <c r="W23" s="46">
        <v>-27070</v>
      </c>
      <c r="X23" s="46">
        <f t="shared" ref="X23:AF23" si="17">X4-X14</f>
        <v>-14196</v>
      </c>
      <c r="Y23" s="46">
        <f t="shared" si="17"/>
        <v>-19682.02</v>
      </c>
      <c r="Z23" s="46">
        <f t="shared" si="17"/>
        <v>-9018.3595999999998</v>
      </c>
      <c r="AA23" s="46">
        <f t="shared" si="17"/>
        <v>-9462.2524080000003</v>
      </c>
      <c r="AB23" s="46">
        <f t="shared" si="17"/>
        <v>-9893.9273598399996</v>
      </c>
      <c r="AC23" s="46">
        <f t="shared" si="17"/>
        <v>-6854</v>
      </c>
      <c r="AD23" s="46">
        <f t="shared" si="17"/>
        <v>-7368.619999999999</v>
      </c>
      <c r="AE23" s="46">
        <f t="shared" si="17"/>
        <v>-7886.2875999999997</v>
      </c>
      <c r="AF23" s="46">
        <f t="shared" si="17"/>
        <v>0</v>
      </c>
    </row>
    <row r="24" spans="1:32" s="19" customFormat="1" ht="15.75" customHeight="1">
      <c r="A24" s="513" t="s">
        <v>81</v>
      </c>
      <c r="B24" s="512" t="s">
        <v>39</v>
      </c>
      <c r="C24" s="45">
        <v>1</v>
      </c>
      <c r="D24" s="64"/>
      <c r="E24" s="507" t="s">
        <v>39</v>
      </c>
      <c r="F24" s="473"/>
      <c r="G24" s="473"/>
      <c r="H24" s="473"/>
      <c r="I24" s="473"/>
      <c r="J24" s="27" t="s">
        <v>25</v>
      </c>
      <c r="K24" s="65">
        <v>110924</v>
      </c>
      <c r="L24" s="65">
        <v>36788</v>
      </c>
      <c r="M24" s="65">
        <f t="shared" ref="M24:U24" si="18">SUM(M25,M27:M33)</f>
        <v>37004</v>
      </c>
      <c r="N24" s="65">
        <f t="shared" si="18"/>
        <v>41882</v>
      </c>
      <c r="O24" s="65">
        <f t="shared" si="18"/>
        <v>16220</v>
      </c>
      <c r="P24" s="65">
        <f t="shared" si="18"/>
        <v>19427</v>
      </c>
      <c r="Q24" s="65">
        <f t="shared" si="18"/>
        <v>14309</v>
      </c>
      <c r="R24" s="65">
        <f t="shared" si="18"/>
        <v>16426</v>
      </c>
      <c r="S24" s="65">
        <f t="shared" si="18"/>
        <v>15914</v>
      </c>
      <c r="T24" s="65">
        <f t="shared" si="18"/>
        <v>18172</v>
      </c>
      <c r="U24" s="65">
        <f t="shared" si="18"/>
        <v>17920</v>
      </c>
      <c r="V24" s="65">
        <f>SUM(V25,V27)</f>
        <v>18662</v>
      </c>
      <c r="W24" s="65">
        <v>43739</v>
      </c>
      <c r="X24" s="65">
        <f t="shared" ref="X24:AE24" si="19">SUM(X25,X27,X31)</f>
        <v>31261</v>
      </c>
      <c r="Y24" s="65">
        <f t="shared" si="19"/>
        <v>34768</v>
      </c>
      <c r="Z24" s="65">
        <f t="shared" si="19"/>
        <v>24072</v>
      </c>
      <c r="AA24" s="65">
        <f t="shared" si="19"/>
        <v>25369</v>
      </c>
      <c r="AB24" s="65">
        <f t="shared" si="19"/>
        <v>25113</v>
      </c>
      <c r="AC24" s="65">
        <f t="shared" si="19"/>
        <v>20173</v>
      </c>
      <c r="AD24" s="65">
        <f t="shared" si="19"/>
        <v>19950</v>
      </c>
      <c r="AE24" s="65">
        <f t="shared" si="19"/>
        <v>20632</v>
      </c>
      <c r="AF24" s="65">
        <f t="shared" ref="AF24" si="20">SUM(AF25,AF27:AF33)</f>
        <v>0</v>
      </c>
    </row>
    <row r="25" spans="1:32" s="19" customFormat="1" ht="15.75" customHeight="1">
      <c r="A25" s="514"/>
      <c r="B25" s="512"/>
      <c r="C25" s="66" t="s">
        <v>62</v>
      </c>
      <c r="D25" s="67"/>
      <c r="E25" s="507" t="s">
        <v>83</v>
      </c>
      <c r="F25" s="473"/>
      <c r="G25" s="473"/>
      <c r="H25" s="473"/>
      <c r="I25" s="473"/>
      <c r="J25" s="474"/>
      <c r="K25" s="239"/>
      <c r="L25" s="239"/>
      <c r="M25" s="239"/>
      <c r="N25" s="239"/>
      <c r="O25" s="239"/>
      <c r="P25" s="239"/>
      <c r="Q25" s="239"/>
      <c r="R25" s="239"/>
      <c r="S25" s="239"/>
      <c r="T25" s="239"/>
      <c r="U25" s="239"/>
      <c r="V25" s="239"/>
      <c r="W25" s="239">
        <v>13541</v>
      </c>
      <c r="X25" s="239">
        <v>6050</v>
      </c>
      <c r="Y25" s="239">
        <v>11110</v>
      </c>
      <c r="Z25" s="239"/>
      <c r="AA25" s="239"/>
      <c r="AB25" s="239"/>
      <c r="AC25" s="239"/>
      <c r="AD25" s="239"/>
      <c r="AE25" s="239"/>
      <c r="AF25" s="239"/>
    </row>
    <row r="26" spans="1:32" s="19" customFormat="1" ht="15.75" customHeight="1">
      <c r="A26" s="514"/>
      <c r="B26" s="512"/>
      <c r="C26" s="69"/>
      <c r="D26" s="70"/>
      <c r="E26" s="510" t="s">
        <v>40</v>
      </c>
      <c r="F26" s="507"/>
      <c r="G26" s="507"/>
      <c r="H26" s="507"/>
      <c r="I26" s="507"/>
      <c r="J26" s="508"/>
      <c r="K26" s="239"/>
      <c r="L26" s="239"/>
      <c r="M26" s="239"/>
      <c r="N26" s="239"/>
      <c r="O26" s="239"/>
      <c r="P26" s="239"/>
      <c r="Q26" s="239"/>
      <c r="R26" s="239"/>
      <c r="S26" s="239"/>
      <c r="T26" s="239"/>
      <c r="U26" s="239"/>
      <c r="V26" s="239"/>
      <c r="W26" s="239"/>
      <c r="X26" s="239"/>
      <c r="Y26" s="239"/>
      <c r="Z26" s="239"/>
      <c r="AA26" s="239"/>
      <c r="AB26" s="239"/>
      <c r="AC26" s="239"/>
      <c r="AD26" s="239"/>
      <c r="AE26" s="239"/>
      <c r="AF26" s="239"/>
    </row>
    <row r="27" spans="1:32" s="19" customFormat="1" ht="15.75" customHeight="1">
      <c r="A27" s="514"/>
      <c r="B27" s="512"/>
      <c r="C27" s="66" t="s">
        <v>66</v>
      </c>
      <c r="D27" s="67"/>
      <c r="E27" s="507" t="s">
        <v>84</v>
      </c>
      <c r="F27" s="473"/>
      <c r="G27" s="473"/>
      <c r="H27" s="473"/>
      <c r="I27" s="473"/>
      <c r="J27" s="474"/>
      <c r="K27" s="239">
        <v>110915</v>
      </c>
      <c r="L27" s="239">
        <v>36783</v>
      </c>
      <c r="M27" s="239">
        <v>37002</v>
      </c>
      <c r="N27" s="239">
        <v>36234</v>
      </c>
      <c r="O27" s="239">
        <v>16219</v>
      </c>
      <c r="P27" s="239">
        <v>19426</v>
      </c>
      <c r="Q27" s="239">
        <v>14308</v>
      </c>
      <c r="R27" s="239">
        <v>16425</v>
      </c>
      <c r="S27" s="239">
        <v>15145</v>
      </c>
      <c r="T27" s="220">
        <v>18171</v>
      </c>
      <c r="U27" s="220">
        <v>16937</v>
      </c>
      <c r="V27" s="220">
        <v>18662</v>
      </c>
      <c r="W27" s="220">
        <v>28449</v>
      </c>
      <c r="X27" s="220">
        <v>25211</v>
      </c>
      <c r="Y27" s="220">
        <v>23658</v>
      </c>
      <c r="Z27" s="220">
        <v>24072</v>
      </c>
      <c r="AA27" s="220">
        <v>25369</v>
      </c>
      <c r="AB27" s="220">
        <v>25113</v>
      </c>
      <c r="AC27" s="220">
        <v>20173</v>
      </c>
      <c r="AD27" s="220">
        <v>19950</v>
      </c>
      <c r="AE27" s="220">
        <v>20632</v>
      </c>
      <c r="AF27" s="239"/>
    </row>
    <row r="28" spans="1:32" s="19" customFormat="1" ht="15.75" customHeight="1">
      <c r="A28" s="514"/>
      <c r="B28" s="512"/>
      <c r="C28" s="66"/>
      <c r="D28" s="67"/>
      <c r="E28" s="519" t="s">
        <v>287</v>
      </c>
      <c r="F28" s="519"/>
      <c r="G28" s="519"/>
      <c r="H28" s="519"/>
      <c r="I28" s="519"/>
      <c r="J28" s="520"/>
      <c r="K28" s="239"/>
      <c r="L28" s="239"/>
      <c r="M28" s="239"/>
      <c r="N28" s="239"/>
      <c r="O28" s="239"/>
      <c r="P28" s="239"/>
      <c r="Q28" s="239"/>
      <c r="R28" s="239"/>
      <c r="S28" s="239"/>
      <c r="T28" s="220"/>
      <c r="U28" s="220"/>
      <c r="V28" s="220">
        <v>9200</v>
      </c>
      <c r="W28" s="220">
        <v>9426</v>
      </c>
      <c r="X28" s="220">
        <v>9659</v>
      </c>
      <c r="Y28" s="220">
        <v>8308</v>
      </c>
      <c r="Z28" s="220">
        <v>8029</v>
      </c>
      <c r="AA28" s="220">
        <v>8463</v>
      </c>
      <c r="AB28" s="220">
        <v>8039</v>
      </c>
      <c r="AC28" s="220">
        <v>7007</v>
      </c>
      <c r="AD28" s="220">
        <v>6644</v>
      </c>
      <c r="AE28" s="220">
        <v>6731</v>
      </c>
      <c r="AF28" s="239"/>
    </row>
    <row r="29" spans="1:32" s="19" customFormat="1" ht="15.75" customHeight="1">
      <c r="A29" s="514"/>
      <c r="B29" s="512"/>
      <c r="C29" s="66" t="s">
        <v>1</v>
      </c>
      <c r="D29" s="67"/>
      <c r="E29" s="507" t="s">
        <v>85</v>
      </c>
      <c r="F29" s="473"/>
      <c r="G29" s="473"/>
      <c r="H29" s="473"/>
      <c r="I29" s="473"/>
      <c r="J29" s="474"/>
      <c r="K29" s="239"/>
      <c r="L29" s="239"/>
      <c r="M29" s="239"/>
      <c r="N29" s="239"/>
      <c r="O29" s="239"/>
      <c r="P29" s="239"/>
      <c r="Q29" s="239"/>
      <c r="R29" s="239"/>
      <c r="S29" s="239"/>
      <c r="T29" s="239"/>
      <c r="U29" s="239"/>
      <c r="V29" s="239"/>
      <c r="W29" s="239"/>
      <c r="X29" s="239"/>
      <c r="Y29" s="239"/>
      <c r="Z29" s="239"/>
      <c r="AA29" s="239"/>
      <c r="AB29" s="239"/>
      <c r="AC29" s="239"/>
      <c r="AD29" s="239"/>
      <c r="AE29" s="239"/>
      <c r="AF29" s="239"/>
    </row>
    <row r="30" spans="1:32" s="19" customFormat="1" ht="15.75" customHeight="1">
      <c r="A30" s="514"/>
      <c r="B30" s="512"/>
      <c r="C30" s="66" t="s">
        <v>2</v>
      </c>
      <c r="D30" s="67"/>
      <c r="E30" s="507" t="s">
        <v>42</v>
      </c>
      <c r="F30" s="473"/>
      <c r="G30" s="473"/>
      <c r="H30" s="473"/>
      <c r="I30" s="473"/>
      <c r="J30" s="474"/>
      <c r="K30" s="239"/>
      <c r="L30" s="239"/>
      <c r="M30" s="239"/>
      <c r="N30" s="239"/>
      <c r="O30" s="239"/>
      <c r="P30" s="239"/>
      <c r="Q30" s="239"/>
      <c r="R30" s="239"/>
      <c r="S30" s="239"/>
      <c r="T30" s="239"/>
      <c r="U30" s="239"/>
      <c r="V30" s="239"/>
      <c r="W30" s="239"/>
      <c r="X30" s="239"/>
      <c r="Y30" s="239"/>
      <c r="Z30" s="239"/>
      <c r="AA30" s="239"/>
      <c r="AB30" s="239"/>
      <c r="AC30" s="239"/>
      <c r="AD30" s="239"/>
      <c r="AE30" s="239"/>
      <c r="AF30" s="239"/>
    </row>
    <row r="31" spans="1:32" s="19" customFormat="1" ht="15.75" customHeight="1">
      <c r="A31" s="514"/>
      <c r="B31" s="512"/>
      <c r="C31" s="66" t="s">
        <v>86</v>
      </c>
      <c r="D31" s="67"/>
      <c r="E31" s="507" t="s">
        <v>41</v>
      </c>
      <c r="F31" s="473"/>
      <c r="G31" s="473"/>
      <c r="H31" s="473"/>
      <c r="I31" s="473"/>
      <c r="J31" s="474"/>
      <c r="K31" s="239"/>
      <c r="L31" s="239"/>
      <c r="M31" s="239"/>
      <c r="N31" s="239"/>
      <c r="O31" s="239"/>
      <c r="P31" s="239"/>
      <c r="Q31" s="239"/>
      <c r="R31" s="239"/>
      <c r="S31" s="239"/>
      <c r="T31" s="239"/>
      <c r="U31" s="239"/>
      <c r="V31" s="239"/>
      <c r="W31" s="239">
        <v>1749</v>
      </c>
      <c r="X31" s="239"/>
      <c r="Y31" s="239"/>
      <c r="Z31" s="239"/>
      <c r="AA31" s="239"/>
      <c r="AB31" s="239"/>
      <c r="AC31" s="239"/>
      <c r="AD31" s="239"/>
      <c r="AE31" s="239"/>
      <c r="AF31" s="239"/>
    </row>
    <row r="32" spans="1:32" s="19" customFormat="1" ht="15.75" customHeight="1">
      <c r="A32" s="514"/>
      <c r="B32" s="512"/>
      <c r="C32" s="66" t="s">
        <v>87</v>
      </c>
      <c r="D32" s="67"/>
      <c r="E32" s="507" t="s">
        <v>43</v>
      </c>
      <c r="F32" s="473"/>
      <c r="G32" s="473"/>
      <c r="H32" s="473"/>
      <c r="I32" s="473"/>
      <c r="J32" s="474"/>
      <c r="K32" s="239"/>
      <c r="L32" s="239"/>
      <c r="M32" s="239"/>
      <c r="N32" s="239"/>
      <c r="O32" s="239"/>
      <c r="P32" s="239"/>
      <c r="Q32" s="239"/>
      <c r="R32" s="239"/>
      <c r="S32" s="239"/>
      <c r="T32" s="239"/>
      <c r="U32" s="239"/>
      <c r="V32" s="239"/>
      <c r="W32" s="239"/>
      <c r="X32" s="239"/>
      <c r="Y32" s="239"/>
      <c r="Z32" s="239"/>
      <c r="AA32" s="239"/>
      <c r="AB32" s="239"/>
      <c r="AC32" s="239"/>
      <c r="AD32" s="239"/>
      <c r="AE32" s="239"/>
      <c r="AF32" s="239"/>
    </row>
    <row r="33" spans="1:32" s="19" customFormat="1" ht="15.75" customHeight="1">
      <c r="A33" s="514"/>
      <c r="B33" s="512"/>
      <c r="C33" s="66" t="s">
        <v>88</v>
      </c>
      <c r="D33" s="67"/>
      <c r="E33" s="507" t="s">
        <v>15</v>
      </c>
      <c r="F33" s="473"/>
      <c r="G33" s="473"/>
      <c r="H33" s="473"/>
      <c r="I33" s="473"/>
      <c r="J33" s="474"/>
      <c r="K33" s="239">
        <v>9</v>
      </c>
      <c r="L33" s="239">
        <v>5</v>
      </c>
      <c r="M33" s="239">
        <v>2</v>
      </c>
      <c r="N33" s="239">
        <v>5648</v>
      </c>
      <c r="O33" s="239">
        <v>1</v>
      </c>
      <c r="P33" s="239">
        <v>1</v>
      </c>
      <c r="Q33" s="239">
        <v>1</v>
      </c>
      <c r="R33" s="239">
        <v>1</v>
      </c>
      <c r="S33" s="239">
        <v>769</v>
      </c>
      <c r="T33" s="239">
        <v>1</v>
      </c>
      <c r="U33" s="239">
        <v>983</v>
      </c>
      <c r="V33" s="239"/>
      <c r="W33" s="239"/>
      <c r="X33" s="239"/>
      <c r="Y33" s="239"/>
      <c r="Z33" s="239"/>
      <c r="AA33" s="239"/>
      <c r="AB33" s="239"/>
      <c r="AC33" s="239"/>
      <c r="AD33" s="239"/>
      <c r="AE33" s="239"/>
      <c r="AF33" s="239"/>
    </row>
    <row r="34" spans="1:32" s="19" customFormat="1" ht="15.75" customHeight="1">
      <c r="A34" s="514"/>
      <c r="B34" s="512" t="s">
        <v>46</v>
      </c>
      <c r="C34" s="55" t="s">
        <v>68</v>
      </c>
      <c r="D34" s="64"/>
      <c r="E34" s="507" t="s">
        <v>46</v>
      </c>
      <c r="F34" s="473"/>
      <c r="G34" s="473"/>
      <c r="H34" s="473"/>
      <c r="I34" s="473"/>
      <c r="J34" s="27" t="s">
        <v>26</v>
      </c>
      <c r="K34" s="71">
        <v>38537</v>
      </c>
      <c r="L34" s="71">
        <f t="shared" ref="L34:S34" si="21">L35+L37+L38+L39+L40</f>
        <v>107387</v>
      </c>
      <c r="M34" s="71">
        <f t="shared" si="21"/>
        <v>38313</v>
      </c>
      <c r="N34" s="71">
        <f t="shared" si="21"/>
        <v>40252</v>
      </c>
      <c r="O34" s="71">
        <f t="shared" si="21"/>
        <v>22737</v>
      </c>
      <c r="P34" s="71">
        <f t="shared" si="21"/>
        <v>19309</v>
      </c>
      <c r="Q34" s="71">
        <f t="shared" si="21"/>
        <v>17855</v>
      </c>
      <c r="R34" s="71">
        <f t="shared" si="21"/>
        <v>16450</v>
      </c>
      <c r="S34" s="71">
        <f t="shared" si="21"/>
        <v>16783</v>
      </c>
      <c r="T34" s="71">
        <f>T35+T37+T38+T39+T40</f>
        <v>18160</v>
      </c>
      <c r="U34" s="71">
        <f t="shared" ref="U34:V34" si="22">U35+U37+U38+U39+U40</f>
        <v>16926</v>
      </c>
      <c r="V34" s="71">
        <f t="shared" si="22"/>
        <v>16282</v>
      </c>
      <c r="W34" s="71">
        <v>16669</v>
      </c>
      <c r="X34" s="71">
        <f t="shared" ref="X34:AF34" si="23">X35+X37+X38+X39+X40</f>
        <v>17065</v>
      </c>
      <c r="Y34" s="71">
        <f t="shared" si="23"/>
        <v>15086</v>
      </c>
      <c r="Z34" s="71">
        <f t="shared" si="23"/>
        <v>15054</v>
      </c>
      <c r="AA34" s="71">
        <f t="shared" si="23"/>
        <v>15907</v>
      </c>
      <c r="AB34" s="71">
        <f t="shared" si="23"/>
        <v>15219</v>
      </c>
      <c r="AC34" s="71">
        <f t="shared" si="23"/>
        <v>13319</v>
      </c>
      <c r="AD34" s="71">
        <f t="shared" si="23"/>
        <v>12581</v>
      </c>
      <c r="AE34" s="71">
        <f t="shared" si="23"/>
        <v>12746</v>
      </c>
      <c r="AF34" s="71">
        <f t="shared" si="23"/>
        <v>0</v>
      </c>
    </row>
    <row r="35" spans="1:32" s="19" customFormat="1" ht="15.75" customHeight="1">
      <c r="A35" s="514"/>
      <c r="B35" s="512"/>
      <c r="C35" s="66" t="s">
        <v>62</v>
      </c>
      <c r="D35" s="67"/>
      <c r="E35" s="497" t="s">
        <v>47</v>
      </c>
      <c r="F35" s="475"/>
      <c r="G35" s="473"/>
      <c r="H35" s="473"/>
      <c r="I35" s="473"/>
      <c r="J35" s="474"/>
      <c r="K35" s="239"/>
      <c r="L35" s="239">
        <v>68958</v>
      </c>
      <c r="M35" s="239"/>
      <c r="N35" s="239"/>
      <c r="O35" s="239"/>
      <c r="P35" s="239"/>
      <c r="Q35" s="239"/>
      <c r="R35" s="239"/>
      <c r="S35" s="239"/>
      <c r="T35" s="239"/>
      <c r="U35" s="239"/>
      <c r="V35" s="239"/>
      <c r="W35" s="239"/>
      <c r="X35" s="239"/>
      <c r="Y35" s="239"/>
      <c r="Z35" s="239"/>
      <c r="AA35" s="239"/>
      <c r="AB35" s="239"/>
      <c r="AC35" s="239"/>
      <c r="AD35" s="239"/>
      <c r="AE35" s="239"/>
      <c r="AF35" s="239"/>
    </row>
    <row r="36" spans="1:32" s="19" customFormat="1" ht="15.75" customHeight="1">
      <c r="A36" s="514"/>
      <c r="B36" s="512"/>
      <c r="C36" s="69"/>
      <c r="D36" s="72"/>
      <c r="E36" s="23"/>
      <c r="F36" s="235"/>
      <c r="G36" s="510" t="s">
        <v>48</v>
      </c>
      <c r="H36" s="486"/>
      <c r="I36" s="486"/>
      <c r="J36" s="487"/>
      <c r="K36" s="239"/>
      <c r="L36" s="239"/>
      <c r="M36" s="239"/>
      <c r="N36" s="239"/>
      <c r="O36" s="239"/>
      <c r="P36" s="239"/>
      <c r="Q36" s="239"/>
      <c r="R36" s="239"/>
      <c r="S36" s="239"/>
      <c r="T36" s="239"/>
      <c r="U36" s="239"/>
      <c r="V36" s="239"/>
      <c r="W36" s="239"/>
      <c r="X36" s="239"/>
      <c r="Y36" s="239"/>
      <c r="Z36" s="239"/>
      <c r="AA36" s="239"/>
      <c r="AB36" s="239"/>
      <c r="AC36" s="239"/>
      <c r="AD36" s="239"/>
      <c r="AE36" s="239"/>
      <c r="AF36" s="239"/>
    </row>
    <row r="37" spans="1:32" s="19" customFormat="1" ht="15.75" customHeight="1">
      <c r="A37" s="514"/>
      <c r="B37" s="512"/>
      <c r="C37" s="66" t="s">
        <v>66</v>
      </c>
      <c r="D37" s="67"/>
      <c r="E37" s="507" t="s">
        <v>91</v>
      </c>
      <c r="F37" s="473"/>
      <c r="G37" s="473"/>
      <c r="H37" s="473"/>
      <c r="I37" s="473"/>
      <c r="J37" s="27" t="s">
        <v>28</v>
      </c>
      <c r="K37" s="239">
        <v>38533</v>
      </c>
      <c r="L37" s="239">
        <v>38426</v>
      </c>
      <c r="M37" s="239">
        <v>38312</v>
      </c>
      <c r="N37" s="239">
        <v>40248</v>
      </c>
      <c r="O37" s="239">
        <v>22733</v>
      </c>
      <c r="P37" s="239">
        <v>19308</v>
      </c>
      <c r="Q37" s="239">
        <v>17854</v>
      </c>
      <c r="R37" s="239">
        <v>16448</v>
      </c>
      <c r="S37" s="239">
        <v>16782</v>
      </c>
      <c r="T37" s="220">
        <v>18155</v>
      </c>
      <c r="U37" s="220">
        <v>16921</v>
      </c>
      <c r="V37" s="220">
        <v>16282</v>
      </c>
      <c r="W37" s="220">
        <v>16669</v>
      </c>
      <c r="X37" s="220">
        <v>17065</v>
      </c>
      <c r="Y37" s="220">
        <v>15086</v>
      </c>
      <c r="Z37" s="220">
        <v>15054</v>
      </c>
      <c r="AA37" s="220">
        <v>15907</v>
      </c>
      <c r="AB37" s="220">
        <v>15219</v>
      </c>
      <c r="AC37" s="220">
        <v>13319</v>
      </c>
      <c r="AD37" s="220">
        <v>12581</v>
      </c>
      <c r="AE37" s="220">
        <v>12746</v>
      </c>
      <c r="AF37" s="239"/>
    </row>
    <row r="38" spans="1:32" s="19" customFormat="1" ht="15.75" customHeight="1">
      <c r="A38" s="514"/>
      <c r="B38" s="512"/>
      <c r="C38" s="66" t="s">
        <v>1</v>
      </c>
      <c r="D38" s="67"/>
      <c r="E38" s="507" t="s">
        <v>93</v>
      </c>
      <c r="F38" s="473"/>
      <c r="G38" s="473"/>
      <c r="H38" s="473"/>
      <c r="I38" s="473"/>
      <c r="J38" s="474"/>
      <c r="K38" s="239"/>
      <c r="L38" s="239"/>
      <c r="M38" s="239"/>
      <c r="N38" s="239"/>
      <c r="O38" s="239"/>
      <c r="P38" s="239"/>
      <c r="Q38" s="239"/>
      <c r="R38" s="239"/>
      <c r="S38" s="239"/>
      <c r="T38" s="239"/>
      <c r="U38" s="239"/>
      <c r="V38" s="239"/>
      <c r="W38" s="239"/>
      <c r="X38" s="239"/>
      <c r="Y38" s="239"/>
      <c r="Z38" s="239"/>
      <c r="AA38" s="239"/>
      <c r="AB38" s="239"/>
      <c r="AC38" s="239"/>
      <c r="AD38" s="239"/>
      <c r="AE38" s="239"/>
      <c r="AF38" s="239"/>
    </row>
    <row r="39" spans="1:32" s="19" customFormat="1" ht="15.75" customHeight="1">
      <c r="A39" s="514"/>
      <c r="B39" s="512"/>
      <c r="C39" s="66" t="s">
        <v>2</v>
      </c>
      <c r="D39" s="67"/>
      <c r="E39" s="507" t="s">
        <v>94</v>
      </c>
      <c r="F39" s="473"/>
      <c r="G39" s="473"/>
      <c r="H39" s="473"/>
      <c r="I39" s="473"/>
      <c r="J39" s="474"/>
      <c r="K39" s="239"/>
      <c r="L39" s="239"/>
      <c r="M39" s="239"/>
      <c r="N39" s="239"/>
      <c r="O39" s="239"/>
      <c r="P39" s="239"/>
      <c r="Q39" s="239"/>
      <c r="R39" s="239"/>
      <c r="S39" s="239"/>
      <c r="T39" s="239"/>
      <c r="U39" s="239"/>
      <c r="V39" s="239"/>
      <c r="W39" s="239"/>
      <c r="X39" s="239"/>
      <c r="Y39" s="239"/>
      <c r="Z39" s="239"/>
      <c r="AA39" s="239"/>
      <c r="AB39" s="239"/>
      <c r="AC39" s="239"/>
      <c r="AD39" s="239"/>
      <c r="AE39" s="239"/>
      <c r="AF39" s="239"/>
    </row>
    <row r="40" spans="1:32" s="19" customFormat="1" ht="15.75" customHeight="1">
      <c r="A40" s="514"/>
      <c r="B40" s="512"/>
      <c r="C40" s="66" t="s">
        <v>86</v>
      </c>
      <c r="D40" s="67"/>
      <c r="E40" s="507" t="s">
        <v>15</v>
      </c>
      <c r="F40" s="473"/>
      <c r="G40" s="473"/>
      <c r="H40" s="473"/>
      <c r="I40" s="473"/>
      <c r="J40" s="474"/>
      <c r="K40" s="239">
        <v>4</v>
      </c>
      <c r="L40" s="239">
        <v>3</v>
      </c>
      <c r="M40" s="239">
        <v>1</v>
      </c>
      <c r="N40" s="239">
        <v>4</v>
      </c>
      <c r="O40" s="239">
        <v>4</v>
      </c>
      <c r="P40" s="239">
        <v>1</v>
      </c>
      <c r="Q40" s="239">
        <v>1</v>
      </c>
      <c r="R40" s="239">
        <v>2</v>
      </c>
      <c r="S40" s="239">
        <v>1</v>
      </c>
      <c r="T40" s="239">
        <v>5</v>
      </c>
      <c r="U40" s="239">
        <v>5</v>
      </c>
      <c r="V40" s="239"/>
      <c r="W40" s="239"/>
      <c r="X40" s="239"/>
      <c r="Y40" s="239"/>
      <c r="Z40" s="239"/>
      <c r="AA40" s="239"/>
      <c r="AB40" s="239"/>
      <c r="AC40" s="239"/>
      <c r="AD40" s="239"/>
      <c r="AE40" s="239"/>
      <c r="AF40" s="239"/>
    </row>
    <row r="41" spans="1:32" s="19" customFormat="1" ht="15.75" customHeight="1">
      <c r="A41" s="515"/>
      <c r="B41" s="73"/>
      <c r="C41" s="63" t="s">
        <v>77</v>
      </c>
      <c r="D41" s="25"/>
      <c r="E41" s="507" t="s">
        <v>78</v>
      </c>
      <c r="F41" s="507"/>
      <c r="G41" s="228"/>
      <c r="H41" s="507" t="s">
        <v>27</v>
      </c>
      <c r="I41" s="507"/>
      <c r="J41" s="226" t="s">
        <v>29</v>
      </c>
      <c r="K41" s="46">
        <f>SUM(K24-K34)</f>
        <v>72387</v>
      </c>
      <c r="L41" s="46">
        <f t="shared" ref="L41:AF41" si="24">L24-L34</f>
        <v>-70599</v>
      </c>
      <c r="M41" s="46">
        <f t="shared" si="24"/>
        <v>-1309</v>
      </c>
      <c r="N41" s="46">
        <f t="shared" si="24"/>
        <v>1630</v>
      </c>
      <c r="O41" s="46">
        <f t="shared" si="24"/>
        <v>-6517</v>
      </c>
      <c r="P41" s="46">
        <f t="shared" si="24"/>
        <v>118</v>
      </c>
      <c r="Q41" s="46">
        <f t="shared" si="24"/>
        <v>-3546</v>
      </c>
      <c r="R41" s="46">
        <f t="shared" si="24"/>
        <v>-24</v>
      </c>
      <c r="S41" s="46">
        <f t="shared" si="24"/>
        <v>-869</v>
      </c>
      <c r="T41" s="46">
        <f t="shared" si="24"/>
        <v>12</v>
      </c>
      <c r="U41" s="46">
        <f t="shared" si="24"/>
        <v>994</v>
      </c>
      <c r="V41" s="46">
        <f t="shared" si="24"/>
        <v>2380</v>
      </c>
      <c r="W41" s="46">
        <v>27070</v>
      </c>
      <c r="X41" s="46">
        <f t="shared" si="24"/>
        <v>14196</v>
      </c>
      <c r="Y41" s="46">
        <f t="shared" si="24"/>
        <v>19682</v>
      </c>
      <c r="Z41" s="46">
        <f t="shared" si="24"/>
        <v>9018</v>
      </c>
      <c r="AA41" s="46">
        <f t="shared" si="24"/>
        <v>9462</v>
      </c>
      <c r="AB41" s="46">
        <f t="shared" si="24"/>
        <v>9894</v>
      </c>
      <c r="AC41" s="46">
        <f t="shared" si="24"/>
        <v>6854</v>
      </c>
      <c r="AD41" s="46">
        <f t="shared" si="24"/>
        <v>7369</v>
      </c>
      <c r="AE41" s="46">
        <f t="shared" si="24"/>
        <v>7886</v>
      </c>
      <c r="AF41" s="46">
        <f t="shared" si="24"/>
        <v>0</v>
      </c>
    </row>
    <row r="42" spans="1:32" s="19" customFormat="1" ht="15.75" customHeight="1">
      <c r="A42" s="74"/>
      <c r="B42" s="75"/>
      <c r="C42" s="507" t="s">
        <v>97</v>
      </c>
      <c r="D42" s="507"/>
      <c r="E42" s="507"/>
      <c r="F42" s="507"/>
      <c r="G42" s="228"/>
      <c r="H42" s="507" t="s">
        <v>98</v>
      </c>
      <c r="I42" s="507"/>
      <c r="J42" s="226" t="s">
        <v>30</v>
      </c>
      <c r="K42" s="71">
        <f>SUM(K23+K41)</f>
        <v>73573</v>
      </c>
      <c r="L42" s="71">
        <f t="shared" ref="L42:AF42" si="25">L23+L41</f>
        <v>-70267</v>
      </c>
      <c r="M42" s="71">
        <f t="shared" si="25"/>
        <v>5121</v>
      </c>
      <c r="N42" s="71">
        <f t="shared" si="25"/>
        <v>-410</v>
      </c>
      <c r="O42" s="71">
        <f t="shared" si="25"/>
        <v>711</v>
      </c>
      <c r="P42" s="71">
        <f t="shared" si="25"/>
        <v>5298</v>
      </c>
      <c r="Q42" s="71">
        <f t="shared" si="25"/>
        <v>-1244</v>
      </c>
      <c r="R42" s="71">
        <f t="shared" si="25"/>
        <v>2697</v>
      </c>
      <c r="S42" s="71">
        <f t="shared" si="25"/>
        <v>3771</v>
      </c>
      <c r="T42" s="71">
        <f t="shared" si="25"/>
        <v>-457</v>
      </c>
      <c r="U42" s="71">
        <f t="shared" si="25"/>
        <v>-589</v>
      </c>
      <c r="V42" s="222">
        <f t="shared" si="25"/>
        <v>0</v>
      </c>
      <c r="W42" s="222">
        <v>0</v>
      </c>
      <c r="X42" s="222">
        <f t="shared" si="25"/>
        <v>0</v>
      </c>
      <c r="Y42" s="222">
        <f t="shared" si="25"/>
        <v>-2.0000000000436557E-2</v>
      </c>
      <c r="Z42" s="222">
        <f t="shared" si="25"/>
        <v>-0.35959999999977299</v>
      </c>
      <c r="AA42" s="222">
        <f t="shared" si="25"/>
        <v>-0.25240800000028685</v>
      </c>
      <c r="AB42" s="222">
        <f t="shared" si="25"/>
        <v>7.2640160000446485E-2</v>
      </c>
      <c r="AC42" s="222">
        <f t="shared" si="25"/>
        <v>0</v>
      </c>
      <c r="AD42" s="222">
        <f t="shared" si="25"/>
        <v>0.38000000000101863</v>
      </c>
      <c r="AE42" s="222">
        <f t="shared" si="25"/>
        <v>-0.28759999999965657</v>
      </c>
      <c r="AF42" s="71">
        <f t="shared" si="25"/>
        <v>0</v>
      </c>
    </row>
    <row r="43" spans="1:32" s="19" customFormat="1" ht="15.75" customHeight="1">
      <c r="A43" s="74"/>
      <c r="B43" s="75"/>
      <c r="C43" s="507" t="s">
        <v>100</v>
      </c>
      <c r="D43" s="507"/>
      <c r="E43" s="507"/>
      <c r="F43" s="507"/>
      <c r="G43" s="228"/>
      <c r="H43" s="228"/>
      <c r="I43" s="228"/>
      <c r="J43" s="226" t="s">
        <v>31</v>
      </c>
      <c r="K43" s="239">
        <v>8</v>
      </c>
      <c r="L43" s="239">
        <v>4</v>
      </c>
      <c r="M43" s="239">
        <v>2</v>
      </c>
      <c r="N43" s="239">
        <v>1</v>
      </c>
      <c r="O43" s="239">
        <v>1</v>
      </c>
      <c r="P43" s="239">
        <v>1</v>
      </c>
      <c r="Q43" s="239">
        <v>1</v>
      </c>
      <c r="R43" s="239">
        <v>1</v>
      </c>
      <c r="S43" s="239"/>
      <c r="T43" s="239">
        <v>1</v>
      </c>
      <c r="U43" s="239">
        <v>1</v>
      </c>
      <c r="V43" s="239"/>
      <c r="W43" s="239"/>
      <c r="X43" s="239"/>
      <c r="Y43" s="239"/>
      <c r="Z43" s="239"/>
      <c r="AA43" s="239"/>
      <c r="AB43" s="239"/>
      <c r="AC43" s="239"/>
      <c r="AD43" s="239"/>
      <c r="AE43" s="239"/>
      <c r="AF43" s="239"/>
    </row>
    <row r="44" spans="1:32" s="19" customFormat="1" ht="15.75" customHeight="1">
      <c r="A44" s="74"/>
      <c r="B44" s="75"/>
      <c r="C44" s="507" t="s">
        <v>102</v>
      </c>
      <c r="D44" s="507"/>
      <c r="E44" s="507"/>
      <c r="F44" s="507"/>
      <c r="G44" s="228"/>
      <c r="H44" s="228"/>
      <c r="I44" s="228"/>
      <c r="J44" s="226" t="s">
        <v>103</v>
      </c>
      <c r="K44" s="239">
        <v>613</v>
      </c>
      <c r="L44" s="239">
        <v>71467</v>
      </c>
      <c r="M44" s="239">
        <v>595</v>
      </c>
      <c r="N44" s="239">
        <v>2836</v>
      </c>
      <c r="O44" s="239">
        <v>1203</v>
      </c>
      <c r="P44" s="239">
        <v>950</v>
      </c>
      <c r="Q44" s="239">
        <v>3078</v>
      </c>
      <c r="R44" s="239">
        <v>907</v>
      </c>
      <c r="S44" s="239">
        <v>1787</v>
      </c>
      <c r="T44" s="239">
        <v>2758</v>
      </c>
      <c r="U44" s="239">
        <v>1100</v>
      </c>
      <c r="V44" s="239"/>
      <c r="W44" s="239"/>
      <c r="X44" s="239"/>
      <c r="Y44" s="239"/>
      <c r="Z44" s="239"/>
      <c r="AA44" s="239"/>
      <c r="AB44" s="239"/>
      <c r="AC44" s="239"/>
      <c r="AD44" s="239"/>
      <c r="AE44" s="239"/>
      <c r="AF44" s="239"/>
    </row>
    <row r="45" spans="1:32" s="19" customFormat="1" ht="15.75" customHeight="1">
      <c r="A45" s="74"/>
      <c r="B45" s="75"/>
      <c r="C45" s="507" t="s">
        <v>104</v>
      </c>
      <c r="D45" s="507"/>
      <c r="E45" s="507"/>
      <c r="F45" s="507"/>
      <c r="G45" s="228"/>
      <c r="H45" s="228"/>
      <c r="I45" s="228"/>
      <c r="J45" s="226" t="s">
        <v>105</v>
      </c>
      <c r="K45" s="51"/>
      <c r="L45" s="51"/>
      <c r="M45" s="51"/>
      <c r="N45" s="51"/>
      <c r="O45" s="51"/>
      <c r="P45" s="51"/>
      <c r="Q45" s="51"/>
      <c r="R45" s="51"/>
      <c r="S45" s="51"/>
      <c r="T45" s="51"/>
      <c r="U45" s="51"/>
      <c r="V45" s="51"/>
      <c r="W45" s="51"/>
      <c r="X45" s="51"/>
      <c r="Y45" s="51"/>
      <c r="Z45" s="51"/>
      <c r="AA45" s="51"/>
      <c r="AB45" s="51"/>
      <c r="AC45" s="51"/>
      <c r="AD45" s="51"/>
      <c r="AE45" s="51"/>
      <c r="AF45" s="51"/>
    </row>
    <row r="46" spans="1:32" s="22" customFormat="1" ht="15.75" customHeight="1">
      <c r="A46" s="74"/>
      <c r="B46" s="75"/>
      <c r="C46" s="507" t="s">
        <v>106</v>
      </c>
      <c r="D46" s="473"/>
      <c r="E46" s="473"/>
      <c r="F46" s="473"/>
      <c r="G46" s="236"/>
      <c r="H46" s="507" t="s">
        <v>107</v>
      </c>
      <c r="I46" s="507"/>
      <c r="J46" s="226" t="s">
        <v>34</v>
      </c>
      <c r="K46" s="46">
        <f t="shared" ref="K46:S46" si="26">K42-K43+K44-K45</f>
        <v>74178</v>
      </c>
      <c r="L46" s="46">
        <f t="shared" si="26"/>
        <v>1196</v>
      </c>
      <c r="M46" s="46">
        <f t="shared" si="26"/>
        <v>5714</v>
      </c>
      <c r="N46" s="46">
        <f t="shared" si="26"/>
        <v>2425</v>
      </c>
      <c r="O46" s="46">
        <f t="shared" si="26"/>
        <v>1913</v>
      </c>
      <c r="P46" s="46">
        <f t="shared" si="26"/>
        <v>6247</v>
      </c>
      <c r="Q46" s="46">
        <f t="shared" si="26"/>
        <v>1833</v>
      </c>
      <c r="R46" s="46">
        <f t="shared" si="26"/>
        <v>3603</v>
      </c>
      <c r="S46" s="46">
        <f t="shared" si="26"/>
        <v>5558</v>
      </c>
      <c r="T46" s="46">
        <f>T42-T43+T44-T45</f>
        <v>2300</v>
      </c>
      <c r="U46" s="46">
        <f t="shared" ref="U46:AF46" si="27">U42-U43+U44-U45</f>
        <v>510</v>
      </c>
      <c r="V46" s="223">
        <f t="shared" si="27"/>
        <v>0</v>
      </c>
      <c r="W46" s="223">
        <v>0</v>
      </c>
      <c r="X46" s="223">
        <f t="shared" si="27"/>
        <v>0</v>
      </c>
      <c r="Y46" s="223">
        <f t="shared" si="27"/>
        <v>-2.0000000000436557E-2</v>
      </c>
      <c r="Z46" s="223">
        <f t="shared" si="27"/>
        <v>-0.35959999999977299</v>
      </c>
      <c r="AA46" s="223">
        <f t="shared" si="27"/>
        <v>-0.25240800000028685</v>
      </c>
      <c r="AB46" s="223">
        <f t="shared" si="27"/>
        <v>7.2640160000446485E-2</v>
      </c>
      <c r="AC46" s="223">
        <f t="shared" si="27"/>
        <v>0</v>
      </c>
      <c r="AD46" s="223">
        <f t="shared" si="27"/>
        <v>0.38000000000101863</v>
      </c>
      <c r="AE46" s="223">
        <f t="shared" si="27"/>
        <v>-0.28759999999965657</v>
      </c>
      <c r="AF46" s="46">
        <f t="shared" si="27"/>
        <v>0</v>
      </c>
    </row>
    <row r="47" spans="1:32" s="22" customFormat="1" ht="15.75" customHeight="1">
      <c r="A47" s="74"/>
      <c r="B47" s="75"/>
      <c r="C47" s="507" t="s">
        <v>109</v>
      </c>
      <c r="D47" s="473"/>
      <c r="E47" s="473"/>
      <c r="F47" s="473"/>
      <c r="G47" s="473"/>
      <c r="H47" s="473"/>
      <c r="I47" s="473"/>
      <c r="J47" s="226" t="s">
        <v>35</v>
      </c>
      <c r="K47" s="51">
        <v>69007</v>
      </c>
      <c r="L47" s="51"/>
      <c r="M47" s="51"/>
      <c r="N47" s="51"/>
      <c r="O47" s="51"/>
      <c r="P47" s="51"/>
      <c r="Q47" s="51"/>
      <c r="R47" s="51"/>
      <c r="S47" s="51"/>
      <c r="T47" s="51"/>
      <c r="U47" s="51"/>
      <c r="V47" s="51"/>
      <c r="W47" s="51"/>
      <c r="X47" s="51"/>
      <c r="Y47" s="51"/>
      <c r="Z47" s="51"/>
      <c r="AA47" s="51"/>
      <c r="AB47" s="51"/>
      <c r="AC47" s="51"/>
      <c r="AD47" s="51"/>
      <c r="AE47" s="51"/>
      <c r="AF47" s="51"/>
    </row>
    <row r="48" spans="1:32" s="22" customFormat="1" ht="15.75" customHeight="1">
      <c r="A48" s="509"/>
      <c r="B48" s="77"/>
      <c r="C48" s="497" t="s">
        <v>111</v>
      </c>
      <c r="D48" s="475"/>
      <c r="E48" s="475"/>
      <c r="F48" s="475"/>
      <c r="G48" s="510" t="s">
        <v>112</v>
      </c>
      <c r="H48" s="473"/>
      <c r="I48" s="473"/>
      <c r="J48" s="226" t="s">
        <v>36</v>
      </c>
      <c r="K48" s="51">
        <v>5171</v>
      </c>
      <c r="L48" s="51">
        <v>1196</v>
      </c>
      <c r="M48" s="51">
        <v>5714</v>
      </c>
      <c r="N48" s="51">
        <v>2425</v>
      </c>
      <c r="O48" s="51">
        <v>1913</v>
      </c>
      <c r="P48" s="51">
        <v>6247</v>
      </c>
      <c r="Q48" s="51">
        <v>1833</v>
      </c>
      <c r="R48" s="51">
        <v>3603</v>
      </c>
      <c r="S48" s="51">
        <v>5558</v>
      </c>
      <c r="T48" s="51">
        <v>2300</v>
      </c>
      <c r="U48" s="51">
        <v>510</v>
      </c>
      <c r="V48" s="51"/>
      <c r="W48" s="51"/>
      <c r="X48" s="51"/>
      <c r="Y48" s="51"/>
      <c r="Z48" s="51"/>
      <c r="AA48" s="51"/>
      <c r="AB48" s="51"/>
      <c r="AC48" s="51"/>
      <c r="AD48" s="51"/>
      <c r="AE48" s="51"/>
      <c r="AF48" s="51"/>
    </row>
    <row r="49" spans="1:32" s="22" customFormat="1" ht="15.75" customHeight="1">
      <c r="A49" s="496"/>
      <c r="B49" s="78"/>
      <c r="C49" s="511" t="s">
        <v>114</v>
      </c>
      <c r="D49" s="498"/>
      <c r="E49" s="498"/>
      <c r="F49" s="498"/>
      <c r="G49" s="510" t="s">
        <v>115</v>
      </c>
      <c r="H49" s="473"/>
      <c r="I49" s="473"/>
      <c r="J49" s="226" t="s">
        <v>116</v>
      </c>
      <c r="K49" s="51"/>
      <c r="L49" s="51"/>
      <c r="M49" s="51"/>
      <c r="N49" s="51"/>
      <c r="O49" s="51"/>
      <c r="P49" s="51"/>
      <c r="Q49" s="51"/>
      <c r="R49" s="51"/>
      <c r="S49" s="51"/>
      <c r="T49" s="51"/>
      <c r="U49" s="51"/>
      <c r="V49" s="51"/>
      <c r="W49" s="51"/>
      <c r="X49" s="51"/>
      <c r="Y49" s="51"/>
      <c r="Z49" s="51"/>
      <c r="AA49" s="51"/>
      <c r="AB49" s="51"/>
      <c r="AC49" s="51"/>
      <c r="AD49" s="51"/>
      <c r="AE49" s="51"/>
      <c r="AF49" s="51"/>
    </row>
    <row r="50" spans="1:32" s="19" customFormat="1" ht="14.1" customHeight="1">
      <c r="A50" s="488"/>
      <c r="B50" s="79"/>
      <c r="C50" s="503" t="s">
        <v>117</v>
      </c>
      <c r="D50" s="504"/>
      <c r="E50" s="504"/>
      <c r="F50" s="504"/>
      <c r="G50" s="240"/>
      <c r="H50" s="241" t="s">
        <v>116</v>
      </c>
      <c r="I50" s="505" t="s">
        <v>32</v>
      </c>
      <c r="J50" s="506" t="s">
        <v>33</v>
      </c>
      <c r="K50" s="464"/>
      <c r="L50" s="464"/>
      <c r="M50" s="464"/>
      <c r="N50" s="464"/>
      <c r="O50" s="464"/>
      <c r="P50" s="464"/>
      <c r="Q50" s="464"/>
      <c r="R50" s="464"/>
      <c r="S50" s="464"/>
      <c r="T50" s="464"/>
      <c r="U50" s="464"/>
      <c r="V50" s="464"/>
      <c r="W50" s="464"/>
      <c r="X50" s="464"/>
      <c r="Y50" s="464"/>
      <c r="Z50" s="464"/>
      <c r="AA50" s="464"/>
      <c r="AB50" s="464"/>
      <c r="AC50" s="464"/>
      <c r="AD50" s="464"/>
      <c r="AE50" s="464"/>
      <c r="AF50" s="464"/>
    </row>
    <row r="51" spans="1:32" s="19" customFormat="1" ht="14.1" customHeight="1">
      <c r="A51" s="496"/>
      <c r="B51" s="78"/>
      <c r="C51" s="498"/>
      <c r="D51" s="498"/>
      <c r="E51" s="498"/>
      <c r="F51" s="498"/>
      <c r="G51" s="238"/>
      <c r="H51" s="225" t="s">
        <v>120</v>
      </c>
      <c r="I51" s="500"/>
      <c r="J51" s="502"/>
      <c r="K51" s="465"/>
      <c r="L51" s="465"/>
      <c r="M51" s="465"/>
      <c r="N51" s="465"/>
      <c r="O51" s="465"/>
      <c r="P51" s="465"/>
      <c r="Q51" s="465"/>
      <c r="R51" s="465"/>
      <c r="S51" s="465"/>
      <c r="T51" s="465"/>
      <c r="U51" s="465"/>
      <c r="V51" s="465"/>
      <c r="W51" s="465"/>
      <c r="X51" s="465"/>
      <c r="Y51" s="465"/>
      <c r="Z51" s="465"/>
      <c r="AA51" s="465"/>
      <c r="AB51" s="465"/>
      <c r="AC51" s="465"/>
      <c r="AD51" s="465"/>
      <c r="AE51" s="465"/>
      <c r="AF51" s="465"/>
    </row>
    <row r="52" spans="1:32" s="19" customFormat="1" ht="14.1" customHeight="1">
      <c r="A52" s="488"/>
      <c r="B52" s="242"/>
      <c r="C52" s="497" t="s">
        <v>121</v>
      </c>
      <c r="D52" s="497"/>
      <c r="E52" s="497"/>
      <c r="F52" s="497"/>
      <c r="G52" s="230"/>
      <c r="H52" s="233" t="s">
        <v>11</v>
      </c>
      <c r="I52" s="499" t="s">
        <v>32</v>
      </c>
      <c r="J52" s="501" t="s">
        <v>33</v>
      </c>
      <c r="K52" s="464"/>
      <c r="L52" s="464"/>
      <c r="M52" s="464"/>
      <c r="N52" s="464"/>
      <c r="O52" s="464"/>
      <c r="P52" s="464"/>
      <c r="Q52" s="464"/>
      <c r="R52" s="464"/>
      <c r="S52" s="464"/>
      <c r="T52" s="464"/>
      <c r="U52" s="464"/>
      <c r="V52" s="464"/>
      <c r="W52" s="464"/>
      <c r="X52" s="464"/>
      <c r="Y52" s="464"/>
      <c r="Z52" s="464"/>
      <c r="AA52" s="464"/>
      <c r="AB52" s="464"/>
      <c r="AC52" s="464"/>
      <c r="AD52" s="464"/>
      <c r="AE52" s="464"/>
      <c r="AF52" s="464"/>
    </row>
    <row r="53" spans="1:32" s="19" customFormat="1" ht="14.1" customHeight="1">
      <c r="A53" s="496"/>
      <c r="B53" s="78"/>
      <c r="C53" s="498"/>
      <c r="D53" s="498"/>
      <c r="E53" s="498"/>
      <c r="F53" s="498"/>
      <c r="G53" s="238"/>
      <c r="H53" s="225" t="s">
        <v>123</v>
      </c>
      <c r="I53" s="500"/>
      <c r="J53" s="502"/>
      <c r="K53" s="465"/>
      <c r="L53" s="465"/>
      <c r="M53" s="465"/>
      <c r="N53" s="465"/>
      <c r="O53" s="465"/>
      <c r="P53" s="465"/>
      <c r="Q53" s="465"/>
      <c r="R53" s="465"/>
      <c r="S53" s="465"/>
      <c r="T53" s="465"/>
      <c r="U53" s="465"/>
      <c r="V53" s="465"/>
      <c r="W53" s="465"/>
      <c r="X53" s="465"/>
      <c r="Y53" s="465"/>
      <c r="Z53" s="465"/>
      <c r="AA53" s="465"/>
      <c r="AB53" s="465"/>
      <c r="AC53" s="465"/>
      <c r="AD53" s="465"/>
      <c r="AE53" s="465"/>
      <c r="AF53" s="465"/>
    </row>
    <row r="54" spans="1:32" ht="14.1" customHeight="1">
      <c r="A54" s="488"/>
      <c r="B54" s="490"/>
      <c r="C54" s="492" t="s">
        <v>124</v>
      </c>
      <c r="D54" s="493"/>
      <c r="E54" s="493"/>
      <c r="F54" s="493"/>
      <c r="G54" s="493"/>
      <c r="H54" s="493"/>
      <c r="I54" s="493"/>
      <c r="J54" s="494" t="s">
        <v>125</v>
      </c>
      <c r="K54" s="466"/>
      <c r="L54" s="466"/>
      <c r="M54" s="466"/>
      <c r="N54" s="466"/>
      <c r="O54" s="466"/>
      <c r="P54" s="466"/>
      <c r="Q54" s="466"/>
      <c r="R54" s="466"/>
      <c r="S54" s="466"/>
      <c r="T54" s="466"/>
      <c r="U54" s="466"/>
      <c r="V54" s="466"/>
      <c r="W54" s="466"/>
      <c r="X54" s="466"/>
      <c r="Y54" s="466"/>
      <c r="Z54" s="466"/>
      <c r="AA54" s="466"/>
      <c r="AB54" s="466"/>
      <c r="AC54" s="466"/>
      <c r="AD54" s="466"/>
      <c r="AE54" s="466"/>
      <c r="AF54" s="466"/>
    </row>
    <row r="55" spans="1:32" ht="14.1" customHeight="1">
      <c r="A55" s="489"/>
      <c r="B55" s="491"/>
      <c r="C55" s="483"/>
      <c r="D55" s="483"/>
      <c r="E55" s="483"/>
      <c r="F55" s="483"/>
      <c r="G55" s="483"/>
      <c r="H55" s="483"/>
      <c r="I55" s="483"/>
      <c r="J55" s="495"/>
      <c r="K55" s="467"/>
      <c r="L55" s="467"/>
      <c r="M55" s="467"/>
      <c r="N55" s="467"/>
      <c r="O55" s="467"/>
      <c r="P55" s="467"/>
      <c r="Q55" s="467"/>
      <c r="R55" s="467"/>
      <c r="S55" s="467"/>
      <c r="T55" s="467"/>
      <c r="U55" s="467"/>
      <c r="V55" s="467"/>
      <c r="W55" s="467"/>
      <c r="X55" s="467"/>
      <c r="Y55" s="467"/>
      <c r="Z55" s="467"/>
      <c r="AA55" s="467"/>
      <c r="AB55" s="467"/>
      <c r="AC55" s="467"/>
      <c r="AD55" s="467"/>
      <c r="AE55" s="467"/>
      <c r="AF55" s="467"/>
    </row>
    <row r="56" spans="1:32" ht="15.75" customHeight="1">
      <c r="A56" s="85"/>
      <c r="B56" s="86"/>
      <c r="C56" s="483" t="s">
        <v>126</v>
      </c>
      <c r="D56" s="478"/>
      <c r="E56" s="478"/>
      <c r="F56" s="478"/>
      <c r="G56" s="478"/>
      <c r="H56" s="478"/>
      <c r="I56" s="478"/>
      <c r="J56" s="30" t="s">
        <v>127</v>
      </c>
      <c r="K56" s="87">
        <f t="shared" ref="K56:AF56" si="28">K5-K9</f>
        <v>30188</v>
      </c>
      <c r="L56" s="87">
        <f t="shared" si="28"/>
        <v>29499</v>
      </c>
      <c r="M56" s="87">
        <f t="shared" si="28"/>
        <v>27728</v>
      </c>
      <c r="N56" s="87">
        <f t="shared" si="28"/>
        <v>29965</v>
      </c>
      <c r="O56" s="87">
        <f t="shared" si="28"/>
        <v>33155</v>
      </c>
      <c r="P56" s="87">
        <f t="shared" si="28"/>
        <v>35752</v>
      </c>
      <c r="Q56" s="87">
        <f t="shared" si="28"/>
        <v>32656</v>
      </c>
      <c r="R56" s="87">
        <f t="shared" si="28"/>
        <v>32924</v>
      </c>
      <c r="S56" s="87">
        <f t="shared" si="28"/>
        <v>34309</v>
      </c>
      <c r="T56" s="87">
        <f t="shared" si="28"/>
        <v>30911</v>
      </c>
      <c r="U56" s="87">
        <f t="shared" si="28"/>
        <v>26832</v>
      </c>
      <c r="V56" s="87">
        <f t="shared" si="28"/>
        <v>26038</v>
      </c>
      <c r="W56" s="87">
        <v>26011</v>
      </c>
      <c r="X56" s="87">
        <f t="shared" si="28"/>
        <v>29211</v>
      </c>
      <c r="Y56" s="87">
        <f t="shared" si="28"/>
        <v>28626.98</v>
      </c>
      <c r="Z56" s="87">
        <f t="shared" si="28"/>
        <v>28054.6404</v>
      </c>
      <c r="AA56" s="87">
        <f t="shared" si="28"/>
        <v>27493.747592</v>
      </c>
      <c r="AB56" s="87">
        <f t="shared" si="28"/>
        <v>26944.07264016</v>
      </c>
      <c r="AC56" s="87">
        <f t="shared" si="28"/>
        <v>29891</v>
      </c>
      <c r="AD56" s="87">
        <f t="shared" si="28"/>
        <v>29293.38</v>
      </c>
      <c r="AE56" s="87">
        <f t="shared" si="28"/>
        <v>28707.7124</v>
      </c>
      <c r="AF56" s="87">
        <f t="shared" si="28"/>
        <v>0</v>
      </c>
    </row>
    <row r="57" spans="1:32" ht="27.75" customHeight="1">
      <c r="A57" s="88"/>
      <c r="B57" s="89"/>
      <c r="C57" s="481" t="s">
        <v>128</v>
      </c>
      <c r="D57" s="478"/>
      <c r="E57" s="478"/>
      <c r="F57" s="478"/>
      <c r="G57" s="478"/>
      <c r="H57" s="484" t="s">
        <v>129</v>
      </c>
      <c r="I57" s="486"/>
      <c r="J57" s="487"/>
      <c r="K57" s="90"/>
      <c r="L57" s="90"/>
      <c r="M57" s="90"/>
      <c r="N57" s="90"/>
      <c r="O57" s="90"/>
      <c r="P57" s="90"/>
      <c r="Q57" s="90"/>
      <c r="R57" s="90"/>
      <c r="S57" s="90"/>
      <c r="T57" s="90"/>
      <c r="U57" s="90"/>
      <c r="V57" s="90"/>
      <c r="W57" s="90"/>
      <c r="X57" s="90"/>
      <c r="Y57" s="90"/>
      <c r="Z57" s="90"/>
      <c r="AA57" s="90"/>
      <c r="AB57" s="90"/>
      <c r="AC57" s="90"/>
      <c r="AD57" s="90"/>
      <c r="AE57" s="90"/>
      <c r="AF57" s="90"/>
    </row>
    <row r="58" spans="1:32" ht="27.75" customHeight="1">
      <c r="A58" s="91"/>
      <c r="B58" s="92"/>
      <c r="C58" s="480" t="s">
        <v>130</v>
      </c>
      <c r="D58" s="481"/>
      <c r="E58" s="481"/>
      <c r="F58" s="481"/>
      <c r="G58" s="481"/>
      <c r="H58" s="481"/>
      <c r="I58" s="93"/>
      <c r="J58" s="243" t="s">
        <v>131</v>
      </c>
      <c r="K58" s="244"/>
      <c r="L58" s="244"/>
      <c r="M58" s="244"/>
      <c r="N58" s="244"/>
      <c r="O58" s="244"/>
      <c r="P58" s="244"/>
      <c r="Q58" s="244"/>
      <c r="R58" s="244"/>
      <c r="S58" s="244"/>
      <c r="T58" s="244"/>
      <c r="U58" s="244"/>
      <c r="V58" s="90"/>
      <c r="W58" s="90"/>
      <c r="X58" s="90"/>
      <c r="Y58" s="90"/>
      <c r="Z58" s="90"/>
      <c r="AA58" s="90"/>
      <c r="AB58" s="90"/>
      <c r="AC58" s="90"/>
      <c r="AD58" s="90"/>
      <c r="AE58" s="90"/>
      <c r="AF58" s="90"/>
    </row>
    <row r="59" spans="1:32" ht="27.75" customHeight="1">
      <c r="A59" s="96"/>
      <c r="B59" s="97"/>
      <c r="C59" s="481" t="s">
        <v>132</v>
      </c>
      <c r="D59" s="478"/>
      <c r="E59" s="478"/>
      <c r="F59" s="478"/>
      <c r="G59" s="478"/>
      <c r="H59" s="478"/>
      <c r="I59" s="237"/>
      <c r="J59" s="99" t="s">
        <v>133</v>
      </c>
      <c r="K59" s="90"/>
      <c r="L59" s="90"/>
      <c r="M59" s="90"/>
      <c r="N59" s="90"/>
      <c r="O59" s="90"/>
      <c r="P59" s="90"/>
      <c r="Q59" s="90"/>
      <c r="R59" s="90"/>
      <c r="S59" s="90"/>
      <c r="T59" s="90"/>
      <c r="U59" s="90"/>
      <c r="V59" s="90"/>
      <c r="W59" s="90"/>
      <c r="X59" s="90"/>
      <c r="Y59" s="90"/>
      <c r="Z59" s="90"/>
      <c r="AA59" s="90"/>
      <c r="AB59" s="90"/>
      <c r="AC59" s="90"/>
      <c r="AD59" s="90"/>
      <c r="AE59" s="90"/>
      <c r="AF59" s="90"/>
    </row>
    <row r="60" spans="1:32" ht="27.75" customHeight="1">
      <c r="A60" s="100"/>
      <c r="B60" s="101"/>
      <c r="C60" s="482" t="s">
        <v>134</v>
      </c>
      <c r="D60" s="483"/>
      <c r="E60" s="483"/>
      <c r="F60" s="483"/>
      <c r="G60" s="483"/>
      <c r="H60" s="483"/>
      <c r="I60" s="102"/>
      <c r="J60" s="103" t="s">
        <v>135</v>
      </c>
      <c r="K60" s="245"/>
      <c r="L60" s="245"/>
      <c r="M60" s="245"/>
      <c r="N60" s="245"/>
      <c r="O60" s="245"/>
      <c r="P60" s="245"/>
      <c r="Q60" s="245"/>
      <c r="R60" s="245"/>
      <c r="S60" s="245"/>
      <c r="T60" s="245"/>
      <c r="U60" s="245"/>
      <c r="V60" s="90"/>
      <c r="W60" s="90"/>
      <c r="X60" s="90"/>
      <c r="Y60" s="90"/>
      <c r="Z60" s="90"/>
      <c r="AA60" s="90"/>
      <c r="AB60" s="90"/>
      <c r="AC60" s="90"/>
      <c r="AD60" s="90"/>
      <c r="AE60" s="90"/>
      <c r="AF60" s="90"/>
    </row>
    <row r="61" spans="1:32" ht="27.75" customHeight="1">
      <c r="A61" s="96"/>
      <c r="B61" s="97"/>
      <c r="C61" s="481" t="s">
        <v>136</v>
      </c>
      <c r="D61" s="478"/>
      <c r="E61" s="478"/>
      <c r="F61" s="478"/>
      <c r="G61" s="478"/>
      <c r="H61" s="484" t="s">
        <v>137</v>
      </c>
      <c r="I61" s="484"/>
      <c r="J61" s="485"/>
      <c r="K61" s="90"/>
      <c r="L61" s="90"/>
      <c r="M61" s="90"/>
      <c r="N61" s="90"/>
      <c r="O61" s="90"/>
      <c r="P61" s="90"/>
      <c r="Q61" s="90"/>
      <c r="R61" s="90"/>
      <c r="S61" s="90"/>
      <c r="T61" s="90"/>
      <c r="U61" s="90"/>
      <c r="V61" s="90"/>
      <c r="W61" s="90"/>
      <c r="X61" s="90"/>
      <c r="Y61" s="90"/>
      <c r="Z61" s="90"/>
      <c r="AA61" s="90"/>
      <c r="AB61" s="90"/>
      <c r="AC61" s="90"/>
      <c r="AD61" s="90"/>
      <c r="AE61" s="90"/>
      <c r="AF61" s="90"/>
    </row>
    <row r="62" spans="1:32" ht="15.75" customHeight="1">
      <c r="A62" s="85"/>
      <c r="B62" s="86"/>
      <c r="C62" s="477" t="s">
        <v>49</v>
      </c>
      <c r="D62" s="478"/>
      <c r="E62" s="478"/>
      <c r="F62" s="478"/>
      <c r="G62" s="478"/>
      <c r="H62" s="478"/>
      <c r="I62" s="97"/>
      <c r="J62" s="99" t="s">
        <v>138</v>
      </c>
      <c r="K62" s="90"/>
      <c r="L62" s="90"/>
      <c r="M62" s="90"/>
      <c r="N62" s="90"/>
      <c r="O62" s="90"/>
      <c r="P62" s="90"/>
      <c r="Q62" s="90"/>
      <c r="R62" s="90"/>
      <c r="S62" s="90"/>
      <c r="T62" s="90"/>
      <c r="U62" s="90"/>
      <c r="V62" s="90"/>
      <c r="W62" s="90"/>
      <c r="X62" s="90"/>
      <c r="Y62" s="90"/>
      <c r="Z62" s="90"/>
      <c r="AA62" s="90"/>
      <c r="AB62" s="90"/>
      <c r="AC62" s="90"/>
      <c r="AD62" s="90"/>
      <c r="AE62" s="90"/>
      <c r="AF62" s="90"/>
    </row>
    <row r="63" spans="1:32" ht="15.75" customHeight="1">
      <c r="A63" s="74"/>
      <c r="B63" s="75"/>
      <c r="C63" s="477" t="s">
        <v>139</v>
      </c>
      <c r="D63" s="478"/>
      <c r="E63" s="478"/>
      <c r="F63" s="478"/>
      <c r="G63" s="478"/>
      <c r="H63" s="478"/>
      <c r="I63" s="97"/>
      <c r="J63" s="99" t="s">
        <v>140</v>
      </c>
      <c r="K63" s="90"/>
      <c r="L63" s="90"/>
      <c r="M63" s="90"/>
      <c r="N63" s="90"/>
      <c r="O63" s="90"/>
      <c r="P63" s="90"/>
      <c r="Q63" s="90"/>
      <c r="R63" s="90"/>
      <c r="S63" s="90"/>
      <c r="T63" s="90"/>
      <c r="U63" s="90"/>
      <c r="V63" s="90"/>
      <c r="W63" s="90"/>
      <c r="X63" s="90"/>
      <c r="Y63" s="90"/>
      <c r="Z63" s="90"/>
      <c r="AA63" s="90"/>
      <c r="AB63" s="90"/>
      <c r="AC63" s="90"/>
      <c r="AD63" s="90"/>
      <c r="AE63" s="90"/>
      <c r="AF63" s="90"/>
    </row>
    <row r="64" spans="1:32" ht="15.75" customHeight="1">
      <c r="A64" s="5" t="s">
        <v>50</v>
      </c>
      <c r="B64" s="5"/>
      <c r="D64" s="31"/>
      <c r="I64" s="6"/>
      <c r="J64" s="5"/>
      <c r="V64" s="6" t="s">
        <v>37</v>
      </c>
      <c r="W64" s="6"/>
      <c r="X64" s="6"/>
      <c r="Y64" s="6"/>
      <c r="Z64" s="6"/>
      <c r="AA64" s="6"/>
      <c r="AB64" s="6"/>
      <c r="AC64" s="6"/>
      <c r="AD64" s="6"/>
      <c r="AE64" s="6"/>
      <c r="AF64" s="6"/>
    </row>
    <row r="65" spans="1:32" ht="15.75" customHeight="1">
      <c r="A65" s="7"/>
      <c r="B65" s="8"/>
      <c r="C65" s="8"/>
      <c r="D65" s="32"/>
      <c r="E65" s="8"/>
      <c r="F65" s="8"/>
      <c r="G65" s="8"/>
      <c r="H65" s="9" t="s">
        <v>38</v>
      </c>
      <c r="I65" s="9"/>
      <c r="J65" s="105"/>
      <c r="K65" s="229" t="s">
        <v>4</v>
      </c>
      <c r="L65" s="229" t="s">
        <v>5</v>
      </c>
      <c r="M65" s="462" t="s">
        <v>6</v>
      </c>
      <c r="N65" s="462"/>
      <c r="O65" s="462"/>
      <c r="P65" s="462"/>
      <c r="Q65" s="462"/>
      <c r="R65" s="462"/>
      <c r="S65" s="462"/>
      <c r="T65" s="462"/>
      <c r="U65" s="462"/>
      <c r="V65" s="462"/>
      <c r="W65" s="462"/>
      <c r="X65" s="462"/>
      <c r="Y65" s="462"/>
      <c r="Z65" s="462"/>
      <c r="AA65" s="462"/>
      <c r="AB65" s="462"/>
      <c r="AC65" s="462"/>
      <c r="AD65" s="462"/>
      <c r="AE65" s="462"/>
      <c r="AF65" s="462"/>
    </row>
    <row r="66" spans="1:32" ht="30" customHeight="1">
      <c r="A66" s="13"/>
      <c r="B66" s="14"/>
      <c r="C66" s="14" t="s">
        <v>57</v>
      </c>
      <c r="D66" s="14"/>
      <c r="E66" s="14" t="s">
        <v>58</v>
      </c>
      <c r="F66" s="14"/>
      <c r="G66" s="14"/>
      <c r="H66" s="14"/>
      <c r="I66" s="106"/>
      <c r="J66" s="39"/>
      <c r="K66" s="16" t="s">
        <v>7</v>
      </c>
      <c r="L66" s="16" t="s">
        <v>8</v>
      </c>
      <c r="M66" s="479"/>
      <c r="N66" s="463"/>
      <c r="O66" s="463"/>
      <c r="P66" s="463"/>
      <c r="Q66" s="463"/>
      <c r="R66" s="463"/>
      <c r="S66" s="463"/>
      <c r="T66" s="463"/>
      <c r="U66" s="463"/>
      <c r="V66" s="463"/>
      <c r="W66" s="463"/>
      <c r="X66" s="463"/>
      <c r="Y66" s="463"/>
      <c r="Z66" s="463"/>
      <c r="AA66" s="463"/>
      <c r="AB66" s="463"/>
      <c r="AC66" s="463"/>
      <c r="AD66" s="463"/>
      <c r="AE66" s="463"/>
      <c r="AF66" s="463"/>
    </row>
    <row r="67" spans="1:32" ht="15.75" customHeight="1">
      <c r="A67" s="107"/>
      <c r="B67" s="93"/>
      <c r="C67" s="475" t="s">
        <v>51</v>
      </c>
      <c r="D67" s="475"/>
      <c r="E67" s="475"/>
      <c r="F67" s="475"/>
      <c r="G67" s="231"/>
      <c r="H67" s="231"/>
      <c r="I67" s="237"/>
      <c r="J67" s="232"/>
      <c r="K67" s="109">
        <f>K68+K69</f>
        <v>10261</v>
      </c>
      <c r="L67" s="109">
        <f t="shared" ref="L67:V67" si="29">L68+L69</f>
        <v>11279</v>
      </c>
      <c r="M67" s="109">
        <f t="shared" si="29"/>
        <v>11016</v>
      </c>
      <c r="N67" s="109">
        <f t="shared" si="29"/>
        <v>5744</v>
      </c>
      <c r="O67" s="109">
        <f t="shared" si="29"/>
        <v>3840</v>
      </c>
      <c r="P67" s="109">
        <f t="shared" si="29"/>
        <v>4711</v>
      </c>
      <c r="Q67" s="109">
        <f t="shared" si="29"/>
        <v>2700</v>
      </c>
      <c r="R67" s="109">
        <f t="shared" si="29"/>
        <v>4615</v>
      </c>
      <c r="S67" s="109">
        <f t="shared" si="29"/>
        <v>8503</v>
      </c>
      <c r="T67" s="109">
        <f>T68+T69</f>
        <v>16404</v>
      </c>
      <c r="U67" s="109">
        <f t="shared" si="29"/>
        <v>19214</v>
      </c>
      <c r="V67" s="109">
        <f t="shared" si="29"/>
        <v>14704</v>
      </c>
      <c r="W67" s="109">
        <v>1500</v>
      </c>
      <c r="X67" s="109">
        <f t="shared" ref="X67:AF67" si="30">X68+X69</f>
        <v>1269</v>
      </c>
      <c r="Y67" s="109">
        <f t="shared" si="30"/>
        <v>1047</v>
      </c>
      <c r="Z67" s="109">
        <f t="shared" si="30"/>
        <v>884</v>
      </c>
      <c r="AA67" s="109">
        <f t="shared" si="30"/>
        <v>751</v>
      </c>
      <c r="AB67" s="109">
        <f t="shared" si="30"/>
        <v>617</v>
      </c>
      <c r="AC67" s="109">
        <f t="shared" si="30"/>
        <v>512</v>
      </c>
      <c r="AD67" s="109">
        <f t="shared" si="30"/>
        <v>419</v>
      </c>
      <c r="AE67" s="109">
        <f t="shared" si="30"/>
        <v>326</v>
      </c>
      <c r="AF67" s="109">
        <f t="shared" si="30"/>
        <v>0</v>
      </c>
    </row>
    <row r="68" spans="1:32" ht="15.75" customHeight="1">
      <c r="A68" s="34"/>
      <c r="B68" s="35"/>
      <c r="C68" s="35"/>
      <c r="D68" s="110"/>
      <c r="E68" s="35"/>
      <c r="F68" s="36"/>
      <c r="G68" s="472" t="s">
        <v>52</v>
      </c>
      <c r="H68" s="473"/>
      <c r="I68" s="473"/>
      <c r="J68" s="474"/>
      <c r="K68" s="51">
        <v>4362</v>
      </c>
      <c r="L68" s="51">
        <v>4089</v>
      </c>
      <c r="M68" s="51">
        <v>3753</v>
      </c>
      <c r="N68" s="51">
        <v>3429</v>
      </c>
      <c r="O68" s="51">
        <v>3149</v>
      </c>
      <c r="P68" s="51">
        <v>2919</v>
      </c>
      <c r="Q68" s="51">
        <v>2700</v>
      </c>
      <c r="R68" s="51">
        <v>2325</v>
      </c>
      <c r="S68" s="51">
        <v>2075</v>
      </c>
      <c r="T68" s="51">
        <v>1992</v>
      </c>
      <c r="U68" s="51">
        <v>2129</v>
      </c>
      <c r="V68" s="51">
        <v>1726</v>
      </c>
      <c r="W68" s="51">
        <v>1501</v>
      </c>
      <c r="X68" s="51">
        <f t="shared" ref="X68:AE68" si="31">SUM(X12)</f>
        <v>1269</v>
      </c>
      <c r="Y68" s="51">
        <f t="shared" si="31"/>
        <v>1047</v>
      </c>
      <c r="Z68" s="51">
        <f t="shared" si="31"/>
        <v>884</v>
      </c>
      <c r="AA68" s="51">
        <f t="shared" si="31"/>
        <v>751</v>
      </c>
      <c r="AB68" s="51">
        <f t="shared" si="31"/>
        <v>617</v>
      </c>
      <c r="AC68" s="51">
        <f t="shared" si="31"/>
        <v>512</v>
      </c>
      <c r="AD68" s="51">
        <f t="shared" si="31"/>
        <v>419</v>
      </c>
      <c r="AE68" s="51">
        <f t="shared" si="31"/>
        <v>326</v>
      </c>
      <c r="AF68" s="51"/>
    </row>
    <row r="69" spans="1:32" ht="15.75" customHeight="1">
      <c r="A69" s="37"/>
      <c r="B69" s="38"/>
      <c r="C69" s="35"/>
      <c r="D69" s="110"/>
      <c r="E69" s="35"/>
      <c r="F69" s="36"/>
      <c r="G69" s="472" t="s">
        <v>53</v>
      </c>
      <c r="H69" s="473"/>
      <c r="I69" s="473"/>
      <c r="J69" s="474"/>
      <c r="K69" s="51">
        <v>5899</v>
      </c>
      <c r="L69" s="51">
        <v>7190</v>
      </c>
      <c r="M69" s="51">
        <v>7263</v>
      </c>
      <c r="N69" s="51">
        <v>2315</v>
      </c>
      <c r="O69" s="51">
        <v>691</v>
      </c>
      <c r="P69" s="51">
        <v>1792</v>
      </c>
      <c r="Q69" s="51"/>
      <c r="R69" s="51">
        <v>2290</v>
      </c>
      <c r="S69" s="51">
        <v>6428</v>
      </c>
      <c r="T69" s="51">
        <v>14412</v>
      </c>
      <c r="U69" s="51">
        <v>17085</v>
      </c>
      <c r="V69" s="51">
        <v>12978</v>
      </c>
      <c r="W69" s="51"/>
      <c r="X69" s="51"/>
      <c r="Y69" s="51"/>
      <c r="Z69" s="51"/>
      <c r="AA69" s="51"/>
      <c r="AB69" s="51"/>
      <c r="AC69" s="51"/>
      <c r="AD69" s="51"/>
      <c r="AE69" s="51"/>
      <c r="AF69" s="51"/>
    </row>
    <row r="70" spans="1:32" ht="15.75" customHeight="1">
      <c r="A70" s="107"/>
      <c r="B70" s="93"/>
      <c r="C70" s="475" t="s">
        <v>54</v>
      </c>
      <c r="D70" s="475"/>
      <c r="E70" s="475"/>
      <c r="F70" s="475"/>
      <c r="G70" s="231"/>
      <c r="H70" s="231"/>
      <c r="I70" s="237"/>
      <c r="J70" s="232"/>
      <c r="K70" s="46">
        <f>K71+K72</f>
        <v>110915</v>
      </c>
      <c r="L70" s="46">
        <f t="shared" ref="L70:V70" si="32">L71+L72</f>
        <v>36783</v>
      </c>
      <c r="M70" s="46">
        <f t="shared" si="32"/>
        <v>37002</v>
      </c>
      <c r="N70" s="46">
        <f t="shared" si="32"/>
        <v>36234</v>
      </c>
      <c r="O70" s="46">
        <f t="shared" si="32"/>
        <v>16219</v>
      </c>
      <c r="P70" s="46">
        <f t="shared" si="32"/>
        <v>19426</v>
      </c>
      <c r="Q70" s="46">
        <f t="shared" si="32"/>
        <v>14308</v>
      </c>
      <c r="R70" s="46"/>
      <c r="S70" s="46">
        <f t="shared" si="32"/>
        <v>15145</v>
      </c>
      <c r="T70" s="46">
        <f>T71+T72</f>
        <v>20923</v>
      </c>
      <c r="U70" s="46">
        <f t="shared" si="32"/>
        <v>16937</v>
      </c>
      <c r="V70" s="46">
        <f t="shared" si="32"/>
        <v>18662</v>
      </c>
      <c r="W70" s="46">
        <v>28449</v>
      </c>
      <c r="X70" s="46">
        <f t="shared" ref="X70:AF70" si="33">X71+X72</f>
        <v>25211</v>
      </c>
      <c r="Y70" s="46">
        <f t="shared" si="33"/>
        <v>23658</v>
      </c>
      <c r="Z70" s="46">
        <f t="shared" si="33"/>
        <v>24072</v>
      </c>
      <c r="AA70" s="46">
        <f t="shared" si="33"/>
        <v>25369</v>
      </c>
      <c r="AB70" s="46">
        <f t="shared" si="33"/>
        <v>25113</v>
      </c>
      <c r="AC70" s="46">
        <f t="shared" si="33"/>
        <v>20173</v>
      </c>
      <c r="AD70" s="46">
        <f t="shared" si="33"/>
        <v>19950</v>
      </c>
      <c r="AE70" s="46">
        <f t="shared" si="33"/>
        <v>20632</v>
      </c>
      <c r="AF70" s="46">
        <f t="shared" si="33"/>
        <v>0</v>
      </c>
    </row>
    <row r="71" spans="1:32" ht="15.75" customHeight="1">
      <c r="A71" s="34"/>
      <c r="B71" s="35"/>
      <c r="C71" s="35"/>
      <c r="D71" s="110"/>
      <c r="E71" s="35"/>
      <c r="F71" s="36"/>
      <c r="G71" s="472" t="s">
        <v>52</v>
      </c>
      <c r="H71" s="473"/>
      <c r="I71" s="473"/>
      <c r="J71" s="474"/>
      <c r="K71" s="51">
        <v>29954</v>
      </c>
      <c r="L71" s="51">
        <v>22118</v>
      </c>
      <c r="M71" s="51">
        <v>21803</v>
      </c>
      <c r="N71" s="51">
        <v>21559</v>
      </c>
      <c r="O71" s="51">
        <v>12222</v>
      </c>
      <c r="P71" s="51">
        <v>10535</v>
      </c>
      <c r="Q71" s="51">
        <v>9835</v>
      </c>
      <c r="R71" s="51">
        <v>9160</v>
      </c>
      <c r="S71" s="51">
        <v>9355</v>
      </c>
      <c r="T71" s="51">
        <v>9065</v>
      </c>
      <c r="U71" s="51">
        <v>9486</v>
      </c>
      <c r="V71" s="51">
        <v>9200</v>
      </c>
      <c r="W71" s="51">
        <v>9426</v>
      </c>
      <c r="X71" s="51">
        <v>9659</v>
      </c>
      <c r="Y71" s="51">
        <v>8308</v>
      </c>
      <c r="Z71" s="51">
        <v>7352</v>
      </c>
      <c r="AA71" s="51">
        <v>7484</v>
      </c>
      <c r="AB71" s="51">
        <v>6505</v>
      </c>
      <c r="AC71" s="51">
        <v>5473</v>
      </c>
      <c r="AD71" s="51">
        <v>5109</v>
      </c>
      <c r="AE71" s="51">
        <v>5196</v>
      </c>
      <c r="AF71" s="51"/>
    </row>
    <row r="72" spans="1:32" ht="15.75" customHeight="1">
      <c r="A72" s="37"/>
      <c r="B72" s="38"/>
      <c r="C72" s="38"/>
      <c r="D72" s="111"/>
      <c r="E72" s="38"/>
      <c r="F72" s="39"/>
      <c r="G72" s="472" t="s">
        <v>53</v>
      </c>
      <c r="H72" s="473"/>
      <c r="I72" s="473"/>
      <c r="J72" s="474"/>
      <c r="K72" s="51">
        <v>80961</v>
      </c>
      <c r="L72" s="51">
        <v>14665</v>
      </c>
      <c r="M72" s="51">
        <v>15199</v>
      </c>
      <c r="N72" s="51">
        <v>14675</v>
      </c>
      <c r="O72" s="51">
        <v>3997</v>
      </c>
      <c r="P72" s="51">
        <v>8891</v>
      </c>
      <c r="Q72" s="51">
        <v>4473</v>
      </c>
      <c r="R72" s="51">
        <v>7265</v>
      </c>
      <c r="S72" s="51">
        <v>5790</v>
      </c>
      <c r="T72" s="51">
        <v>11858</v>
      </c>
      <c r="U72" s="51">
        <f t="shared" ref="U72:AC72" si="34">SUM(U27-U71)</f>
        <v>7451</v>
      </c>
      <c r="V72" s="51">
        <f t="shared" si="34"/>
        <v>9462</v>
      </c>
      <c r="W72" s="51">
        <v>19023</v>
      </c>
      <c r="X72" s="51">
        <f t="shared" si="34"/>
        <v>15552</v>
      </c>
      <c r="Y72" s="51">
        <f t="shared" si="34"/>
        <v>15350</v>
      </c>
      <c r="Z72" s="51">
        <f t="shared" si="34"/>
        <v>16720</v>
      </c>
      <c r="AA72" s="51">
        <f t="shared" si="34"/>
        <v>17885</v>
      </c>
      <c r="AB72" s="51">
        <f t="shared" si="34"/>
        <v>18608</v>
      </c>
      <c r="AC72" s="51">
        <f t="shared" si="34"/>
        <v>14700</v>
      </c>
      <c r="AD72" s="51">
        <f t="shared" ref="AD72:AE72" si="35">SUM(AD27-AD71)</f>
        <v>14841</v>
      </c>
      <c r="AE72" s="51">
        <f t="shared" si="35"/>
        <v>15436</v>
      </c>
      <c r="AF72" s="51"/>
    </row>
    <row r="73" spans="1:32">
      <c r="A73" s="112"/>
      <c r="B73" s="231"/>
      <c r="C73" s="476" t="s">
        <v>55</v>
      </c>
      <c r="D73" s="473"/>
      <c r="E73" s="473"/>
      <c r="F73" s="473"/>
      <c r="G73" s="231"/>
      <c r="H73" s="231"/>
      <c r="I73" s="237"/>
      <c r="J73" s="232"/>
      <c r="K73" s="109">
        <f>K67+K70</f>
        <v>121176</v>
      </c>
      <c r="L73" s="109">
        <f t="shared" ref="L73:V73" si="36">L67+L70</f>
        <v>48062</v>
      </c>
      <c r="M73" s="109">
        <f t="shared" si="36"/>
        <v>48018</v>
      </c>
      <c r="N73" s="109">
        <f t="shared" si="36"/>
        <v>41978</v>
      </c>
      <c r="O73" s="109">
        <f t="shared" si="36"/>
        <v>20059</v>
      </c>
      <c r="P73" s="109">
        <f t="shared" si="36"/>
        <v>24137</v>
      </c>
      <c r="Q73" s="109">
        <f t="shared" si="36"/>
        <v>17008</v>
      </c>
      <c r="R73" s="109">
        <f t="shared" si="36"/>
        <v>4615</v>
      </c>
      <c r="S73" s="109">
        <f t="shared" si="36"/>
        <v>23648</v>
      </c>
      <c r="T73" s="109">
        <f>T67+T70</f>
        <v>37327</v>
      </c>
      <c r="U73" s="109">
        <f t="shared" si="36"/>
        <v>36151</v>
      </c>
      <c r="V73" s="109">
        <f t="shared" si="36"/>
        <v>33366</v>
      </c>
      <c r="W73" s="109">
        <v>29949</v>
      </c>
      <c r="X73" s="109">
        <f t="shared" ref="X73:AF73" si="37">X67+X70</f>
        <v>26480</v>
      </c>
      <c r="Y73" s="109">
        <f t="shared" si="37"/>
        <v>24705</v>
      </c>
      <c r="Z73" s="109">
        <f t="shared" si="37"/>
        <v>24956</v>
      </c>
      <c r="AA73" s="109">
        <f t="shared" si="37"/>
        <v>26120</v>
      </c>
      <c r="AB73" s="109">
        <f t="shared" si="37"/>
        <v>25730</v>
      </c>
      <c r="AC73" s="109">
        <f t="shared" si="37"/>
        <v>20685</v>
      </c>
      <c r="AD73" s="109">
        <f t="shared" si="37"/>
        <v>20369</v>
      </c>
      <c r="AE73" s="109">
        <f t="shared" si="37"/>
        <v>20958</v>
      </c>
      <c r="AF73" s="109">
        <f t="shared" si="37"/>
        <v>0</v>
      </c>
    </row>
  </sheetData>
  <mergeCells count="196">
    <mergeCell ref="G72:J72"/>
    <mergeCell ref="C73:F73"/>
    <mergeCell ref="AF65:AF66"/>
    <mergeCell ref="C67:F67"/>
    <mergeCell ref="G68:J68"/>
    <mergeCell ref="G69:J69"/>
    <mergeCell ref="C70:F70"/>
    <mergeCell ref="G71:J71"/>
    <mergeCell ref="Z65:Z66"/>
    <mergeCell ref="AA65:AA66"/>
    <mergeCell ref="AB65:AB66"/>
    <mergeCell ref="AC65:AC66"/>
    <mergeCell ref="AD65:AD66"/>
    <mergeCell ref="AE65:AE66"/>
    <mergeCell ref="T65:T66"/>
    <mergeCell ref="U65:U66"/>
    <mergeCell ref="V65:V66"/>
    <mergeCell ref="W65:W66"/>
    <mergeCell ref="X65:X66"/>
    <mergeCell ref="Y65:Y66"/>
    <mergeCell ref="N65:N66"/>
    <mergeCell ref="O65:O66"/>
    <mergeCell ref="P65:P66"/>
    <mergeCell ref="Q65:Q66"/>
    <mergeCell ref="R65:R66"/>
    <mergeCell ref="S65:S66"/>
    <mergeCell ref="C60:H60"/>
    <mergeCell ref="C61:G61"/>
    <mergeCell ref="H61:J61"/>
    <mergeCell ref="C62:H62"/>
    <mergeCell ref="C63:H63"/>
    <mergeCell ref="M65:M66"/>
    <mergeCell ref="AF54:AF55"/>
    <mergeCell ref="C56:I56"/>
    <mergeCell ref="C57:G57"/>
    <mergeCell ref="H57:J57"/>
    <mergeCell ref="C58:H58"/>
    <mergeCell ref="C59:H59"/>
    <mergeCell ref="Z54:Z55"/>
    <mergeCell ref="AA54:AA55"/>
    <mergeCell ref="AB54:AB55"/>
    <mergeCell ref="AC54:AC55"/>
    <mergeCell ref="AD54:AD55"/>
    <mergeCell ref="AE54:AE55"/>
    <mergeCell ref="T54:T55"/>
    <mergeCell ref="U54:U55"/>
    <mergeCell ref="V54:V55"/>
    <mergeCell ref="W54:W55"/>
    <mergeCell ref="X54:X55"/>
    <mergeCell ref="Y54:Y55"/>
    <mergeCell ref="N54:N55"/>
    <mergeCell ref="O54:O55"/>
    <mergeCell ref="P54:P55"/>
    <mergeCell ref="Q54:Q55"/>
    <mergeCell ref="R54:R55"/>
    <mergeCell ref="S54:S55"/>
    <mergeCell ref="AD52:AD53"/>
    <mergeCell ref="O52:O53"/>
    <mergeCell ref="P52:P53"/>
    <mergeCell ref="Q52:Q53"/>
    <mergeCell ref="AE52:AE53"/>
    <mergeCell ref="AF52:AF53"/>
    <mergeCell ref="A54:A55"/>
    <mergeCell ref="B54:B55"/>
    <mergeCell ref="C54:I55"/>
    <mergeCell ref="J54:J55"/>
    <mergeCell ref="K54:K55"/>
    <mergeCell ref="L54:L55"/>
    <mergeCell ref="M54:M55"/>
    <mergeCell ref="X52:X53"/>
    <mergeCell ref="Y52:Y53"/>
    <mergeCell ref="Z52:Z53"/>
    <mergeCell ref="AA52:AA53"/>
    <mergeCell ref="AB52:AB53"/>
    <mergeCell ref="AC52:AC53"/>
    <mergeCell ref="R52:R53"/>
    <mergeCell ref="S52:S53"/>
    <mergeCell ref="T52:T53"/>
    <mergeCell ref="U52:U53"/>
    <mergeCell ref="V52:V53"/>
    <mergeCell ref="W52:W53"/>
    <mergeCell ref="L52:L53"/>
    <mergeCell ref="M52:M53"/>
    <mergeCell ref="N52:N53"/>
    <mergeCell ref="AB50:AB51"/>
    <mergeCell ref="AC50:AC51"/>
    <mergeCell ref="AD50:AD51"/>
    <mergeCell ref="AE50:AE51"/>
    <mergeCell ref="AF50:AF51"/>
    <mergeCell ref="A52:A53"/>
    <mergeCell ref="C52:F53"/>
    <mergeCell ref="I52:I53"/>
    <mergeCell ref="J52:J53"/>
    <mergeCell ref="K52:K53"/>
    <mergeCell ref="V50:V51"/>
    <mergeCell ref="W50:W51"/>
    <mergeCell ref="X50:X51"/>
    <mergeCell ref="Y50:Y51"/>
    <mergeCell ref="Z50:Z51"/>
    <mergeCell ref="AA50:AA51"/>
    <mergeCell ref="P50:P51"/>
    <mergeCell ref="Q50:Q51"/>
    <mergeCell ref="R50:R51"/>
    <mergeCell ref="S50:S51"/>
    <mergeCell ref="T50:T51"/>
    <mergeCell ref="U50:U51"/>
    <mergeCell ref="J50:J51"/>
    <mergeCell ref="K50:K51"/>
    <mergeCell ref="L50:L51"/>
    <mergeCell ref="M50:M51"/>
    <mergeCell ref="N50:N51"/>
    <mergeCell ref="O50:O51"/>
    <mergeCell ref="A48:A49"/>
    <mergeCell ref="C48:F48"/>
    <mergeCell ref="G48:I48"/>
    <mergeCell ref="C49:F49"/>
    <mergeCell ref="G49:I49"/>
    <mergeCell ref="A50:A51"/>
    <mergeCell ref="C50:F51"/>
    <mergeCell ref="I50:I51"/>
    <mergeCell ref="C43:F43"/>
    <mergeCell ref="C44:F44"/>
    <mergeCell ref="C45:F45"/>
    <mergeCell ref="C46:F46"/>
    <mergeCell ref="H46:I46"/>
    <mergeCell ref="C47:I47"/>
    <mergeCell ref="E39:J39"/>
    <mergeCell ref="E40:J40"/>
    <mergeCell ref="E41:F41"/>
    <mergeCell ref="H41:I41"/>
    <mergeCell ref="C42:F42"/>
    <mergeCell ref="H42:I42"/>
    <mergeCell ref="E23:F23"/>
    <mergeCell ref="H23:I23"/>
    <mergeCell ref="A24:A41"/>
    <mergeCell ref="B24:B33"/>
    <mergeCell ref="E24:I24"/>
    <mergeCell ref="E25:J25"/>
    <mergeCell ref="E26:J26"/>
    <mergeCell ref="E27:J27"/>
    <mergeCell ref="E28:J28"/>
    <mergeCell ref="E29:J29"/>
    <mergeCell ref="E30:J30"/>
    <mergeCell ref="E31:J31"/>
    <mergeCell ref="E32:J32"/>
    <mergeCell ref="E33:J33"/>
    <mergeCell ref="B34:B40"/>
    <mergeCell ref="E34:I34"/>
    <mergeCell ref="E35:J35"/>
    <mergeCell ref="G36:J36"/>
    <mergeCell ref="E37:I37"/>
    <mergeCell ref="E38:J38"/>
    <mergeCell ref="B14:B22"/>
    <mergeCell ref="D14:I14"/>
    <mergeCell ref="E15:J15"/>
    <mergeCell ref="F16:J16"/>
    <mergeCell ref="G17:J17"/>
    <mergeCell ref="F18:J18"/>
    <mergeCell ref="E19:J19"/>
    <mergeCell ref="F20:J20"/>
    <mergeCell ref="G21:J21"/>
    <mergeCell ref="F22:J22"/>
    <mergeCell ref="G8:J8"/>
    <mergeCell ref="F9:I9"/>
    <mergeCell ref="F10:J10"/>
    <mergeCell ref="E11:J11"/>
    <mergeCell ref="F12:J12"/>
    <mergeCell ref="F13:J13"/>
    <mergeCell ref="AC2:AC3"/>
    <mergeCell ref="AD2:AD3"/>
    <mergeCell ref="AE2:AE3"/>
    <mergeCell ref="P2:P3"/>
    <mergeCell ref="AF2:AF3"/>
    <mergeCell ref="A4:A23"/>
    <mergeCell ref="B4:B13"/>
    <mergeCell ref="D4:I4"/>
    <mergeCell ref="E5:I5"/>
    <mergeCell ref="F6:J6"/>
    <mergeCell ref="G7:J7"/>
    <mergeCell ref="W2:W3"/>
    <mergeCell ref="X2:X3"/>
    <mergeCell ref="Y2:Y3"/>
    <mergeCell ref="Z2:Z3"/>
    <mergeCell ref="AA2:AA3"/>
    <mergeCell ref="AB2:AB3"/>
    <mergeCell ref="Q2:Q3"/>
    <mergeCell ref="R2:R3"/>
    <mergeCell ref="S2:S3"/>
    <mergeCell ref="T2:T3"/>
    <mergeCell ref="U2:U3"/>
    <mergeCell ref="V2:V3"/>
    <mergeCell ref="K2:K3"/>
    <mergeCell ref="L2:L3"/>
    <mergeCell ref="M2:M3"/>
    <mergeCell ref="N2:N3"/>
    <mergeCell ref="O2:O3"/>
  </mergeCells>
  <phoneticPr fontId="1"/>
  <pageMargins left="0.47244094488188981" right="0.47244094488188981" top="0.98425196850393704" bottom="0.39370078740157483" header="0.51181102362204722" footer="0.35433070866141736"/>
  <pageSetup paperSize="9" scale="79" orientation="landscape" blackAndWhite="1" r:id="rId1"/>
  <headerFooter alignWithMargins="0">
    <oddHeader xml:space="preserve">&amp;L&amp;12様式第2号（法非適用企業）&amp;C&amp;"ＭＳ Ｐゴシック,標準"&amp;20投資・財政計画
（収支計画）&amp;R
</oddHeader>
  </headerFooter>
  <rowBreaks count="1" manualBreakCount="1">
    <brk id="41" max="3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AF73"/>
  <sheetViews>
    <sheetView tabSelected="1" view="pageBreakPreview" zoomScale="70" zoomScaleNormal="70" zoomScaleSheetLayoutView="70" zoomScalePageLayoutView="55" workbookViewId="0">
      <selection activeCell="Y4" sqref="Y4"/>
    </sheetView>
  </sheetViews>
  <sheetFormatPr defaultColWidth="9" defaultRowHeight="13.2"/>
  <cols>
    <col min="1" max="2" width="3.33203125" style="40" customWidth="1"/>
    <col min="3" max="3" width="5.109375" style="5" customWidth="1"/>
    <col min="4" max="4" width="2.109375" style="5" customWidth="1"/>
    <col min="5" max="5" width="5.88671875" style="5" customWidth="1"/>
    <col min="6" max="6" width="6.33203125" style="5" customWidth="1"/>
    <col min="7" max="7" width="6.77734375" style="5" customWidth="1"/>
    <col min="8" max="8" width="7.33203125" style="5" customWidth="1"/>
    <col min="9" max="9" width="7.21875" style="5" customWidth="1"/>
    <col min="10" max="10" width="4.44140625" style="6" bestFit="1" customWidth="1"/>
    <col min="11" max="13" width="11.88671875" style="5" hidden="1" customWidth="1"/>
    <col min="14" max="16" width="19.5546875" style="5" hidden="1" customWidth="1"/>
    <col min="17" max="19" width="11.88671875" style="5" hidden="1" customWidth="1"/>
    <col min="20" max="22" width="9.33203125" style="5" customWidth="1"/>
    <col min="23" max="23" width="10.5546875" style="5" bestFit="1" customWidth="1"/>
    <col min="24" max="24" width="10.21875" style="5" customWidth="1"/>
    <col min="25" max="25" width="10.5546875" style="5" bestFit="1" customWidth="1"/>
    <col min="26" max="256" width="9" style="5"/>
    <col min="257" max="258" width="3.33203125" style="5" customWidth="1"/>
    <col min="259" max="259" width="5.109375" style="5" customWidth="1"/>
    <col min="260" max="260" width="2.109375" style="5" customWidth="1"/>
    <col min="261" max="261" width="5.88671875" style="5" customWidth="1"/>
    <col min="262" max="262" width="6.33203125" style="5" customWidth="1"/>
    <col min="263" max="263" width="6.77734375" style="5" customWidth="1"/>
    <col min="264" max="264" width="7.33203125" style="5" customWidth="1"/>
    <col min="265" max="265" width="7.21875" style="5" customWidth="1"/>
    <col min="266" max="266" width="4" style="5" customWidth="1"/>
    <col min="267" max="278" width="9.33203125" style="5" customWidth="1"/>
    <col min="279" max="512" width="9" style="5"/>
    <col min="513" max="514" width="3.33203125" style="5" customWidth="1"/>
    <col min="515" max="515" width="5.109375" style="5" customWidth="1"/>
    <col min="516" max="516" width="2.109375" style="5" customWidth="1"/>
    <col min="517" max="517" width="5.88671875" style="5" customWidth="1"/>
    <col min="518" max="518" width="6.33203125" style="5" customWidth="1"/>
    <col min="519" max="519" width="6.77734375" style="5" customWidth="1"/>
    <col min="520" max="520" width="7.33203125" style="5" customWidth="1"/>
    <col min="521" max="521" width="7.21875" style="5" customWidth="1"/>
    <col min="522" max="522" width="4" style="5" customWidth="1"/>
    <col min="523" max="534" width="9.33203125" style="5" customWidth="1"/>
    <col min="535" max="768" width="9" style="5"/>
    <col min="769" max="770" width="3.33203125" style="5" customWidth="1"/>
    <col min="771" max="771" width="5.109375" style="5" customWidth="1"/>
    <col min="772" max="772" width="2.109375" style="5" customWidth="1"/>
    <col min="773" max="773" width="5.88671875" style="5" customWidth="1"/>
    <col min="774" max="774" width="6.33203125" style="5" customWidth="1"/>
    <col min="775" max="775" width="6.77734375" style="5" customWidth="1"/>
    <col min="776" max="776" width="7.33203125" style="5" customWidth="1"/>
    <col min="777" max="777" width="7.21875" style="5" customWidth="1"/>
    <col min="778" max="778" width="4" style="5" customWidth="1"/>
    <col min="779" max="790" width="9.33203125" style="5" customWidth="1"/>
    <col min="791" max="1024" width="9" style="5"/>
    <col min="1025" max="1026" width="3.33203125" style="5" customWidth="1"/>
    <col min="1027" max="1027" width="5.109375" style="5" customWidth="1"/>
    <col min="1028" max="1028" width="2.109375" style="5" customWidth="1"/>
    <col min="1029" max="1029" width="5.88671875" style="5" customWidth="1"/>
    <col min="1030" max="1030" width="6.33203125" style="5" customWidth="1"/>
    <col min="1031" max="1031" width="6.77734375" style="5" customWidth="1"/>
    <col min="1032" max="1032" width="7.33203125" style="5" customWidth="1"/>
    <col min="1033" max="1033" width="7.21875" style="5" customWidth="1"/>
    <col min="1034" max="1034" width="4" style="5" customWidth="1"/>
    <col min="1035" max="1046" width="9.33203125" style="5" customWidth="1"/>
    <col min="1047" max="1280" width="9" style="5"/>
    <col min="1281" max="1282" width="3.33203125" style="5" customWidth="1"/>
    <col min="1283" max="1283" width="5.109375" style="5" customWidth="1"/>
    <col min="1284" max="1284" width="2.109375" style="5" customWidth="1"/>
    <col min="1285" max="1285" width="5.88671875" style="5" customWidth="1"/>
    <col min="1286" max="1286" width="6.33203125" style="5" customWidth="1"/>
    <col min="1287" max="1287" width="6.77734375" style="5" customWidth="1"/>
    <col min="1288" max="1288" width="7.33203125" style="5" customWidth="1"/>
    <col min="1289" max="1289" width="7.21875" style="5" customWidth="1"/>
    <col min="1290" max="1290" width="4" style="5" customWidth="1"/>
    <col min="1291" max="1302" width="9.33203125" style="5" customWidth="1"/>
    <col min="1303" max="1536" width="9" style="5"/>
    <col min="1537" max="1538" width="3.33203125" style="5" customWidth="1"/>
    <col min="1539" max="1539" width="5.109375" style="5" customWidth="1"/>
    <col min="1540" max="1540" width="2.109375" style="5" customWidth="1"/>
    <col min="1541" max="1541" width="5.88671875" style="5" customWidth="1"/>
    <col min="1542" max="1542" width="6.33203125" style="5" customWidth="1"/>
    <col min="1543" max="1543" width="6.77734375" style="5" customWidth="1"/>
    <col min="1544" max="1544" width="7.33203125" style="5" customWidth="1"/>
    <col min="1545" max="1545" width="7.21875" style="5" customWidth="1"/>
    <col min="1546" max="1546" width="4" style="5" customWidth="1"/>
    <col min="1547" max="1558" width="9.33203125" style="5" customWidth="1"/>
    <col min="1559" max="1792" width="9" style="5"/>
    <col min="1793" max="1794" width="3.33203125" style="5" customWidth="1"/>
    <col min="1795" max="1795" width="5.109375" style="5" customWidth="1"/>
    <col min="1796" max="1796" width="2.109375" style="5" customWidth="1"/>
    <col min="1797" max="1797" width="5.88671875" style="5" customWidth="1"/>
    <col min="1798" max="1798" width="6.33203125" style="5" customWidth="1"/>
    <col min="1799" max="1799" width="6.77734375" style="5" customWidth="1"/>
    <col min="1800" max="1800" width="7.33203125" style="5" customWidth="1"/>
    <col min="1801" max="1801" width="7.21875" style="5" customWidth="1"/>
    <col min="1802" max="1802" width="4" style="5" customWidth="1"/>
    <col min="1803" max="1814" width="9.33203125" style="5" customWidth="1"/>
    <col min="1815" max="2048" width="9" style="5"/>
    <col min="2049" max="2050" width="3.33203125" style="5" customWidth="1"/>
    <col min="2051" max="2051" width="5.109375" style="5" customWidth="1"/>
    <col min="2052" max="2052" width="2.109375" style="5" customWidth="1"/>
    <col min="2053" max="2053" width="5.88671875" style="5" customWidth="1"/>
    <col min="2054" max="2054" width="6.33203125" style="5" customWidth="1"/>
    <col min="2055" max="2055" width="6.77734375" style="5" customWidth="1"/>
    <col min="2056" max="2056" width="7.33203125" style="5" customWidth="1"/>
    <col min="2057" max="2057" width="7.21875" style="5" customWidth="1"/>
    <col min="2058" max="2058" width="4" style="5" customWidth="1"/>
    <col min="2059" max="2070" width="9.33203125" style="5" customWidth="1"/>
    <col min="2071" max="2304" width="9" style="5"/>
    <col min="2305" max="2306" width="3.33203125" style="5" customWidth="1"/>
    <col min="2307" max="2307" width="5.109375" style="5" customWidth="1"/>
    <col min="2308" max="2308" width="2.109375" style="5" customWidth="1"/>
    <col min="2309" max="2309" width="5.88671875" style="5" customWidth="1"/>
    <col min="2310" max="2310" width="6.33203125" style="5" customWidth="1"/>
    <col min="2311" max="2311" width="6.77734375" style="5" customWidth="1"/>
    <col min="2312" max="2312" width="7.33203125" style="5" customWidth="1"/>
    <col min="2313" max="2313" width="7.21875" style="5" customWidth="1"/>
    <col min="2314" max="2314" width="4" style="5" customWidth="1"/>
    <col min="2315" max="2326" width="9.33203125" style="5" customWidth="1"/>
    <col min="2327" max="2560" width="9" style="5"/>
    <col min="2561" max="2562" width="3.33203125" style="5" customWidth="1"/>
    <col min="2563" max="2563" width="5.109375" style="5" customWidth="1"/>
    <col min="2564" max="2564" width="2.109375" style="5" customWidth="1"/>
    <col min="2565" max="2565" width="5.88671875" style="5" customWidth="1"/>
    <col min="2566" max="2566" width="6.33203125" style="5" customWidth="1"/>
    <col min="2567" max="2567" width="6.77734375" style="5" customWidth="1"/>
    <col min="2568" max="2568" width="7.33203125" style="5" customWidth="1"/>
    <col min="2569" max="2569" width="7.21875" style="5" customWidth="1"/>
    <col min="2570" max="2570" width="4" style="5" customWidth="1"/>
    <col min="2571" max="2582" width="9.33203125" style="5" customWidth="1"/>
    <col min="2583" max="2816" width="9" style="5"/>
    <col min="2817" max="2818" width="3.33203125" style="5" customWidth="1"/>
    <col min="2819" max="2819" width="5.109375" style="5" customWidth="1"/>
    <col min="2820" max="2820" width="2.109375" style="5" customWidth="1"/>
    <col min="2821" max="2821" width="5.88671875" style="5" customWidth="1"/>
    <col min="2822" max="2822" width="6.33203125" style="5" customWidth="1"/>
    <col min="2823" max="2823" width="6.77734375" style="5" customWidth="1"/>
    <col min="2824" max="2824" width="7.33203125" style="5" customWidth="1"/>
    <col min="2825" max="2825" width="7.21875" style="5" customWidth="1"/>
    <col min="2826" max="2826" width="4" style="5" customWidth="1"/>
    <col min="2827" max="2838" width="9.33203125" style="5" customWidth="1"/>
    <col min="2839" max="3072" width="9" style="5"/>
    <col min="3073" max="3074" width="3.33203125" style="5" customWidth="1"/>
    <col min="3075" max="3075" width="5.109375" style="5" customWidth="1"/>
    <col min="3076" max="3076" width="2.109375" style="5" customWidth="1"/>
    <col min="3077" max="3077" width="5.88671875" style="5" customWidth="1"/>
    <col min="3078" max="3078" width="6.33203125" style="5" customWidth="1"/>
    <col min="3079" max="3079" width="6.77734375" style="5" customWidth="1"/>
    <col min="3080" max="3080" width="7.33203125" style="5" customWidth="1"/>
    <col min="3081" max="3081" width="7.21875" style="5" customWidth="1"/>
    <col min="3082" max="3082" width="4" style="5" customWidth="1"/>
    <col min="3083" max="3094" width="9.33203125" style="5" customWidth="1"/>
    <col min="3095" max="3328" width="9" style="5"/>
    <col min="3329" max="3330" width="3.33203125" style="5" customWidth="1"/>
    <col min="3331" max="3331" width="5.109375" style="5" customWidth="1"/>
    <col min="3332" max="3332" width="2.109375" style="5" customWidth="1"/>
    <col min="3333" max="3333" width="5.88671875" style="5" customWidth="1"/>
    <col min="3334" max="3334" width="6.33203125" style="5" customWidth="1"/>
    <col min="3335" max="3335" width="6.77734375" style="5" customWidth="1"/>
    <col min="3336" max="3336" width="7.33203125" style="5" customWidth="1"/>
    <col min="3337" max="3337" width="7.21875" style="5" customWidth="1"/>
    <col min="3338" max="3338" width="4" style="5" customWidth="1"/>
    <col min="3339" max="3350" width="9.33203125" style="5" customWidth="1"/>
    <col min="3351" max="3584" width="9" style="5"/>
    <col min="3585" max="3586" width="3.33203125" style="5" customWidth="1"/>
    <col min="3587" max="3587" width="5.109375" style="5" customWidth="1"/>
    <col min="3588" max="3588" width="2.109375" style="5" customWidth="1"/>
    <col min="3589" max="3589" width="5.88671875" style="5" customWidth="1"/>
    <col min="3590" max="3590" width="6.33203125" style="5" customWidth="1"/>
    <col min="3591" max="3591" width="6.77734375" style="5" customWidth="1"/>
    <col min="3592" max="3592" width="7.33203125" style="5" customWidth="1"/>
    <col min="3593" max="3593" width="7.21875" style="5" customWidth="1"/>
    <col min="3594" max="3594" width="4" style="5" customWidth="1"/>
    <col min="3595" max="3606" width="9.33203125" style="5" customWidth="1"/>
    <col min="3607" max="3840" width="9" style="5"/>
    <col min="3841" max="3842" width="3.33203125" style="5" customWidth="1"/>
    <col min="3843" max="3843" width="5.109375" style="5" customWidth="1"/>
    <col min="3844" max="3844" width="2.109375" style="5" customWidth="1"/>
    <col min="3845" max="3845" width="5.88671875" style="5" customWidth="1"/>
    <col min="3846" max="3846" width="6.33203125" style="5" customWidth="1"/>
    <col min="3847" max="3847" width="6.77734375" style="5" customWidth="1"/>
    <col min="3848" max="3848" width="7.33203125" style="5" customWidth="1"/>
    <col min="3849" max="3849" width="7.21875" style="5" customWidth="1"/>
    <col min="3850" max="3850" width="4" style="5" customWidth="1"/>
    <col min="3851" max="3862" width="9.33203125" style="5" customWidth="1"/>
    <col min="3863" max="4096" width="9" style="5"/>
    <col min="4097" max="4098" width="3.33203125" style="5" customWidth="1"/>
    <col min="4099" max="4099" width="5.109375" style="5" customWidth="1"/>
    <col min="4100" max="4100" width="2.109375" style="5" customWidth="1"/>
    <col min="4101" max="4101" width="5.88671875" style="5" customWidth="1"/>
    <col min="4102" max="4102" width="6.33203125" style="5" customWidth="1"/>
    <col min="4103" max="4103" width="6.77734375" style="5" customWidth="1"/>
    <col min="4104" max="4104" width="7.33203125" style="5" customWidth="1"/>
    <col min="4105" max="4105" width="7.21875" style="5" customWidth="1"/>
    <col min="4106" max="4106" width="4" style="5" customWidth="1"/>
    <col min="4107" max="4118" width="9.33203125" style="5" customWidth="1"/>
    <col min="4119" max="4352" width="9" style="5"/>
    <col min="4353" max="4354" width="3.33203125" style="5" customWidth="1"/>
    <col min="4355" max="4355" width="5.109375" style="5" customWidth="1"/>
    <col min="4356" max="4356" width="2.109375" style="5" customWidth="1"/>
    <col min="4357" max="4357" width="5.88671875" style="5" customWidth="1"/>
    <col min="4358" max="4358" width="6.33203125" style="5" customWidth="1"/>
    <col min="4359" max="4359" width="6.77734375" style="5" customWidth="1"/>
    <col min="4360" max="4360" width="7.33203125" style="5" customWidth="1"/>
    <col min="4361" max="4361" width="7.21875" style="5" customWidth="1"/>
    <col min="4362" max="4362" width="4" style="5" customWidth="1"/>
    <col min="4363" max="4374" width="9.33203125" style="5" customWidth="1"/>
    <col min="4375" max="4608" width="9" style="5"/>
    <col min="4609" max="4610" width="3.33203125" style="5" customWidth="1"/>
    <col min="4611" max="4611" width="5.109375" style="5" customWidth="1"/>
    <col min="4612" max="4612" width="2.109375" style="5" customWidth="1"/>
    <col min="4613" max="4613" width="5.88671875" style="5" customWidth="1"/>
    <col min="4614" max="4614" width="6.33203125" style="5" customWidth="1"/>
    <col min="4615" max="4615" width="6.77734375" style="5" customWidth="1"/>
    <col min="4616" max="4616" width="7.33203125" style="5" customWidth="1"/>
    <col min="4617" max="4617" width="7.21875" style="5" customWidth="1"/>
    <col min="4618" max="4618" width="4" style="5" customWidth="1"/>
    <col min="4619" max="4630" width="9.33203125" style="5" customWidth="1"/>
    <col min="4631" max="4864" width="9" style="5"/>
    <col min="4865" max="4866" width="3.33203125" style="5" customWidth="1"/>
    <col min="4867" max="4867" width="5.109375" style="5" customWidth="1"/>
    <col min="4868" max="4868" width="2.109375" style="5" customWidth="1"/>
    <col min="4869" max="4869" width="5.88671875" style="5" customWidth="1"/>
    <col min="4870" max="4870" width="6.33203125" style="5" customWidth="1"/>
    <col min="4871" max="4871" width="6.77734375" style="5" customWidth="1"/>
    <col min="4872" max="4872" width="7.33203125" style="5" customWidth="1"/>
    <col min="4873" max="4873" width="7.21875" style="5" customWidth="1"/>
    <col min="4874" max="4874" width="4" style="5" customWidth="1"/>
    <col min="4875" max="4886" width="9.33203125" style="5" customWidth="1"/>
    <col min="4887" max="5120" width="9" style="5"/>
    <col min="5121" max="5122" width="3.33203125" style="5" customWidth="1"/>
    <col min="5123" max="5123" width="5.109375" style="5" customWidth="1"/>
    <col min="5124" max="5124" width="2.109375" style="5" customWidth="1"/>
    <col min="5125" max="5125" width="5.88671875" style="5" customWidth="1"/>
    <col min="5126" max="5126" width="6.33203125" style="5" customWidth="1"/>
    <col min="5127" max="5127" width="6.77734375" style="5" customWidth="1"/>
    <col min="5128" max="5128" width="7.33203125" style="5" customWidth="1"/>
    <col min="5129" max="5129" width="7.21875" style="5" customWidth="1"/>
    <col min="5130" max="5130" width="4" style="5" customWidth="1"/>
    <col min="5131" max="5142" width="9.33203125" style="5" customWidth="1"/>
    <col min="5143" max="5376" width="9" style="5"/>
    <col min="5377" max="5378" width="3.33203125" style="5" customWidth="1"/>
    <col min="5379" max="5379" width="5.109375" style="5" customWidth="1"/>
    <col min="5380" max="5380" width="2.109375" style="5" customWidth="1"/>
    <col min="5381" max="5381" width="5.88671875" style="5" customWidth="1"/>
    <col min="5382" max="5382" width="6.33203125" style="5" customWidth="1"/>
    <col min="5383" max="5383" width="6.77734375" style="5" customWidth="1"/>
    <col min="5384" max="5384" width="7.33203125" style="5" customWidth="1"/>
    <col min="5385" max="5385" width="7.21875" style="5" customWidth="1"/>
    <col min="5386" max="5386" width="4" style="5" customWidth="1"/>
    <col min="5387" max="5398" width="9.33203125" style="5" customWidth="1"/>
    <col min="5399" max="5632" width="9" style="5"/>
    <col min="5633" max="5634" width="3.33203125" style="5" customWidth="1"/>
    <col min="5635" max="5635" width="5.109375" style="5" customWidth="1"/>
    <col min="5636" max="5636" width="2.109375" style="5" customWidth="1"/>
    <col min="5637" max="5637" width="5.88671875" style="5" customWidth="1"/>
    <col min="5638" max="5638" width="6.33203125" style="5" customWidth="1"/>
    <col min="5639" max="5639" width="6.77734375" style="5" customWidth="1"/>
    <col min="5640" max="5640" width="7.33203125" style="5" customWidth="1"/>
    <col min="5641" max="5641" width="7.21875" style="5" customWidth="1"/>
    <col min="5642" max="5642" width="4" style="5" customWidth="1"/>
    <col min="5643" max="5654" width="9.33203125" style="5" customWidth="1"/>
    <col min="5655" max="5888" width="9" style="5"/>
    <col min="5889" max="5890" width="3.33203125" style="5" customWidth="1"/>
    <col min="5891" max="5891" width="5.109375" style="5" customWidth="1"/>
    <col min="5892" max="5892" width="2.109375" style="5" customWidth="1"/>
    <col min="5893" max="5893" width="5.88671875" style="5" customWidth="1"/>
    <col min="5894" max="5894" width="6.33203125" style="5" customWidth="1"/>
    <col min="5895" max="5895" width="6.77734375" style="5" customWidth="1"/>
    <col min="5896" max="5896" width="7.33203125" style="5" customWidth="1"/>
    <col min="5897" max="5897" width="7.21875" style="5" customWidth="1"/>
    <col min="5898" max="5898" width="4" style="5" customWidth="1"/>
    <col min="5899" max="5910" width="9.33203125" style="5" customWidth="1"/>
    <col min="5911" max="6144" width="9" style="5"/>
    <col min="6145" max="6146" width="3.33203125" style="5" customWidth="1"/>
    <col min="6147" max="6147" width="5.109375" style="5" customWidth="1"/>
    <col min="6148" max="6148" width="2.109375" style="5" customWidth="1"/>
    <col min="6149" max="6149" width="5.88671875" style="5" customWidth="1"/>
    <col min="6150" max="6150" width="6.33203125" style="5" customWidth="1"/>
    <col min="6151" max="6151" width="6.77734375" style="5" customWidth="1"/>
    <col min="6152" max="6152" width="7.33203125" style="5" customWidth="1"/>
    <col min="6153" max="6153" width="7.21875" style="5" customWidth="1"/>
    <col min="6154" max="6154" width="4" style="5" customWidth="1"/>
    <col min="6155" max="6166" width="9.33203125" style="5" customWidth="1"/>
    <col min="6167" max="6400" width="9" style="5"/>
    <col min="6401" max="6402" width="3.33203125" style="5" customWidth="1"/>
    <col min="6403" max="6403" width="5.109375" style="5" customWidth="1"/>
    <col min="6404" max="6404" width="2.109375" style="5" customWidth="1"/>
    <col min="6405" max="6405" width="5.88671875" style="5" customWidth="1"/>
    <col min="6406" max="6406" width="6.33203125" style="5" customWidth="1"/>
    <col min="6407" max="6407" width="6.77734375" style="5" customWidth="1"/>
    <col min="6408" max="6408" width="7.33203125" style="5" customWidth="1"/>
    <col min="6409" max="6409" width="7.21875" style="5" customWidth="1"/>
    <col min="6410" max="6410" width="4" style="5" customWidth="1"/>
    <col min="6411" max="6422" width="9.33203125" style="5" customWidth="1"/>
    <col min="6423" max="6656" width="9" style="5"/>
    <col min="6657" max="6658" width="3.33203125" style="5" customWidth="1"/>
    <col min="6659" max="6659" width="5.109375" style="5" customWidth="1"/>
    <col min="6660" max="6660" width="2.109375" style="5" customWidth="1"/>
    <col min="6661" max="6661" width="5.88671875" style="5" customWidth="1"/>
    <col min="6662" max="6662" width="6.33203125" style="5" customWidth="1"/>
    <col min="6663" max="6663" width="6.77734375" style="5" customWidth="1"/>
    <col min="6664" max="6664" width="7.33203125" style="5" customWidth="1"/>
    <col min="6665" max="6665" width="7.21875" style="5" customWidth="1"/>
    <col min="6666" max="6666" width="4" style="5" customWidth="1"/>
    <col min="6667" max="6678" width="9.33203125" style="5" customWidth="1"/>
    <col min="6679" max="6912" width="9" style="5"/>
    <col min="6913" max="6914" width="3.33203125" style="5" customWidth="1"/>
    <col min="6915" max="6915" width="5.109375" style="5" customWidth="1"/>
    <col min="6916" max="6916" width="2.109375" style="5" customWidth="1"/>
    <col min="6917" max="6917" width="5.88671875" style="5" customWidth="1"/>
    <col min="6918" max="6918" width="6.33203125" style="5" customWidth="1"/>
    <col min="6919" max="6919" width="6.77734375" style="5" customWidth="1"/>
    <col min="6920" max="6920" width="7.33203125" style="5" customWidth="1"/>
    <col min="6921" max="6921" width="7.21875" style="5" customWidth="1"/>
    <col min="6922" max="6922" width="4" style="5" customWidth="1"/>
    <col min="6923" max="6934" width="9.33203125" style="5" customWidth="1"/>
    <col min="6935" max="7168" width="9" style="5"/>
    <col min="7169" max="7170" width="3.33203125" style="5" customWidth="1"/>
    <col min="7171" max="7171" width="5.109375" style="5" customWidth="1"/>
    <col min="7172" max="7172" width="2.109375" style="5" customWidth="1"/>
    <col min="7173" max="7173" width="5.88671875" style="5" customWidth="1"/>
    <col min="7174" max="7174" width="6.33203125" style="5" customWidth="1"/>
    <col min="7175" max="7175" width="6.77734375" style="5" customWidth="1"/>
    <col min="7176" max="7176" width="7.33203125" style="5" customWidth="1"/>
    <col min="7177" max="7177" width="7.21875" style="5" customWidth="1"/>
    <col min="7178" max="7178" width="4" style="5" customWidth="1"/>
    <col min="7179" max="7190" width="9.33203125" style="5" customWidth="1"/>
    <col min="7191" max="7424" width="9" style="5"/>
    <col min="7425" max="7426" width="3.33203125" style="5" customWidth="1"/>
    <col min="7427" max="7427" width="5.109375" style="5" customWidth="1"/>
    <col min="7428" max="7428" width="2.109375" style="5" customWidth="1"/>
    <col min="7429" max="7429" width="5.88671875" style="5" customWidth="1"/>
    <col min="7430" max="7430" width="6.33203125" style="5" customWidth="1"/>
    <col min="7431" max="7431" width="6.77734375" style="5" customWidth="1"/>
    <col min="7432" max="7432" width="7.33203125" style="5" customWidth="1"/>
    <col min="7433" max="7433" width="7.21875" style="5" customWidth="1"/>
    <col min="7434" max="7434" width="4" style="5" customWidth="1"/>
    <col min="7435" max="7446" width="9.33203125" style="5" customWidth="1"/>
    <col min="7447" max="7680" width="9" style="5"/>
    <col min="7681" max="7682" width="3.33203125" style="5" customWidth="1"/>
    <col min="7683" max="7683" width="5.109375" style="5" customWidth="1"/>
    <col min="7684" max="7684" width="2.109375" style="5" customWidth="1"/>
    <col min="7685" max="7685" width="5.88671875" style="5" customWidth="1"/>
    <col min="7686" max="7686" width="6.33203125" style="5" customWidth="1"/>
    <col min="7687" max="7687" width="6.77734375" style="5" customWidth="1"/>
    <col min="7688" max="7688" width="7.33203125" style="5" customWidth="1"/>
    <col min="7689" max="7689" width="7.21875" style="5" customWidth="1"/>
    <col min="7690" max="7690" width="4" style="5" customWidth="1"/>
    <col min="7691" max="7702" width="9.33203125" style="5" customWidth="1"/>
    <col min="7703" max="7936" width="9" style="5"/>
    <col min="7937" max="7938" width="3.33203125" style="5" customWidth="1"/>
    <col min="7939" max="7939" width="5.109375" style="5" customWidth="1"/>
    <col min="7940" max="7940" width="2.109375" style="5" customWidth="1"/>
    <col min="7941" max="7941" width="5.88671875" style="5" customWidth="1"/>
    <col min="7942" max="7942" width="6.33203125" style="5" customWidth="1"/>
    <col min="7943" max="7943" width="6.77734375" style="5" customWidth="1"/>
    <col min="7944" max="7944" width="7.33203125" style="5" customWidth="1"/>
    <col min="7945" max="7945" width="7.21875" style="5" customWidth="1"/>
    <col min="7946" max="7946" width="4" style="5" customWidth="1"/>
    <col min="7947" max="7958" width="9.33203125" style="5" customWidth="1"/>
    <col min="7959" max="8192" width="9" style="5"/>
    <col min="8193" max="8194" width="3.33203125" style="5" customWidth="1"/>
    <col min="8195" max="8195" width="5.109375" style="5" customWidth="1"/>
    <col min="8196" max="8196" width="2.109375" style="5" customWidth="1"/>
    <col min="8197" max="8197" width="5.88671875" style="5" customWidth="1"/>
    <col min="8198" max="8198" width="6.33203125" style="5" customWidth="1"/>
    <col min="8199" max="8199" width="6.77734375" style="5" customWidth="1"/>
    <col min="8200" max="8200" width="7.33203125" style="5" customWidth="1"/>
    <col min="8201" max="8201" width="7.21875" style="5" customWidth="1"/>
    <col min="8202" max="8202" width="4" style="5" customWidth="1"/>
    <col min="8203" max="8214" width="9.33203125" style="5" customWidth="1"/>
    <col min="8215" max="8448" width="9" style="5"/>
    <col min="8449" max="8450" width="3.33203125" style="5" customWidth="1"/>
    <col min="8451" max="8451" width="5.109375" style="5" customWidth="1"/>
    <col min="8452" max="8452" width="2.109375" style="5" customWidth="1"/>
    <col min="8453" max="8453" width="5.88671875" style="5" customWidth="1"/>
    <col min="8454" max="8454" width="6.33203125" style="5" customWidth="1"/>
    <col min="8455" max="8455" width="6.77734375" style="5" customWidth="1"/>
    <col min="8456" max="8456" width="7.33203125" style="5" customWidth="1"/>
    <col min="8457" max="8457" width="7.21875" style="5" customWidth="1"/>
    <col min="8458" max="8458" width="4" style="5" customWidth="1"/>
    <col min="8459" max="8470" width="9.33203125" style="5" customWidth="1"/>
    <col min="8471" max="8704" width="9" style="5"/>
    <col min="8705" max="8706" width="3.33203125" style="5" customWidth="1"/>
    <col min="8707" max="8707" width="5.109375" style="5" customWidth="1"/>
    <col min="8708" max="8708" width="2.109375" style="5" customWidth="1"/>
    <col min="8709" max="8709" width="5.88671875" style="5" customWidth="1"/>
    <col min="8710" max="8710" width="6.33203125" style="5" customWidth="1"/>
    <col min="8711" max="8711" width="6.77734375" style="5" customWidth="1"/>
    <col min="8712" max="8712" width="7.33203125" style="5" customWidth="1"/>
    <col min="8713" max="8713" width="7.21875" style="5" customWidth="1"/>
    <col min="8714" max="8714" width="4" style="5" customWidth="1"/>
    <col min="8715" max="8726" width="9.33203125" style="5" customWidth="1"/>
    <col min="8727" max="8960" width="9" style="5"/>
    <col min="8961" max="8962" width="3.33203125" style="5" customWidth="1"/>
    <col min="8963" max="8963" width="5.109375" style="5" customWidth="1"/>
    <col min="8964" max="8964" width="2.109375" style="5" customWidth="1"/>
    <col min="8965" max="8965" width="5.88671875" style="5" customWidth="1"/>
    <col min="8966" max="8966" width="6.33203125" style="5" customWidth="1"/>
    <col min="8967" max="8967" width="6.77734375" style="5" customWidth="1"/>
    <col min="8968" max="8968" width="7.33203125" style="5" customWidth="1"/>
    <col min="8969" max="8969" width="7.21875" style="5" customWidth="1"/>
    <col min="8970" max="8970" width="4" style="5" customWidth="1"/>
    <col min="8971" max="8982" width="9.33203125" style="5" customWidth="1"/>
    <col min="8983" max="9216" width="9" style="5"/>
    <col min="9217" max="9218" width="3.33203125" style="5" customWidth="1"/>
    <col min="9219" max="9219" width="5.109375" style="5" customWidth="1"/>
    <col min="9220" max="9220" width="2.109375" style="5" customWidth="1"/>
    <col min="9221" max="9221" width="5.88671875" style="5" customWidth="1"/>
    <col min="9222" max="9222" width="6.33203125" style="5" customWidth="1"/>
    <col min="9223" max="9223" width="6.77734375" style="5" customWidth="1"/>
    <col min="9224" max="9224" width="7.33203125" style="5" customWidth="1"/>
    <col min="9225" max="9225" width="7.21875" style="5" customWidth="1"/>
    <col min="9226" max="9226" width="4" style="5" customWidth="1"/>
    <col min="9227" max="9238" width="9.33203125" style="5" customWidth="1"/>
    <col min="9239" max="9472" width="9" style="5"/>
    <col min="9473" max="9474" width="3.33203125" style="5" customWidth="1"/>
    <col min="9475" max="9475" width="5.109375" style="5" customWidth="1"/>
    <col min="9476" max="9476" width="2.109375" style="5" customWidth="1"/>
    <col min="9477" max="9477" width="5.88671875" style="5" customWidth="1"/>
    <col min="9478" max="9478" width="6.33203125" style="5" customWidth="1"/>
    <col min="9479" max="9479" width="6.77734375" style="5" customWidth="1"/>
    <col min="9480" max="9480" width="7.33203125" style="5" customWidth="1"/>
    <col min="9481" max="9481" width="7.21875" style="5" customWidth="1"/>
    <col min="9482" max="9482" width="4" style="5" customWidth="1"/>
    <col min="9483" max="9494" width="9.33203125" style="5" customWidth="1"/>
    <col min="9495" max="9728" width="9" style="5"/>
    <col min="9729" max="9730" width="3.33203125" style="5" customWidth="1"/>
    <col min="9731" max="9731" width="5.109375" style="5" customWidth="1"/>
    <col min="9732" max="9732" width="2.109375" style="5" customWidth="1"/>
    <col min="9733" max="9733" width="5.88671875" style="5" customWidth="1"/>
    <col min="9734" max="9734" width="6.33203125" style="5" customWidth="1"/>
    <col min="9735" max="9735" width="6.77734375" style="5" customWidth="1"/>
    <col min="9736" max="9736" width="7.33203125" style="5" customWidth="1"/>
    <col min="9737" max="9737" width="7.21875" style="5" customWidth="1"/>
    <col min="9738" max="9738" width="4" style="5" customWidth="1"/>
    <col min="9739" max="9750" width="9.33203125" style="5" customWidth="1"/>
    <col min="9751" max="9984" width="9" style="5"/>
    <col min="9985" max="9986" width="3.33203125" style="5" customWidth="1"/>
    <col min="9987" max="9987" width="5.109375" style="5" customWidth="1"/>
    <col min="9988" max="9988" width="2.109375" style="5" customWidth="1"/>
    <col min="9989" max="9989" width="5.88671875" style="5" customWidth="1"/>
    <col min="9990" max="9990" width="6.33203125" style="5" customWidth="1"/>
    <col min="9991" max="9991" width="6.77734375" style="5" customWidth="1"/>
    <col min="9992" max="9992" width="7.33203125" style="5" customWidth="1"/>
    <col min="9993" max="9993" width="7.21875" style="5" customWidth="1"/>
    <col min="9994" max="9994" width="4" style="5" customWidth="1"/>
    <col min="9995" max="10006" width="9.33203125" style="5" customWidth="1"/>
    <col min="10007" max="10240" width="9" style="5"/>
    <col min="10241" max="10242" width="3.33203125" style="5" customWidth="1"/>
    <col min="10243" max="10243" width="5.109375" style="5" customWidth="1"/>
    <col min="10244" max="10244" width="2.109375" style="5" customWidth="1"/>
    <col min="10245" max="10245" width="5.88671875" style="5" customWidth="1"/>
    <col min="10246" max="10246" width="6.33203125" style="5" customWidth="1"/>
    <col min="10247" max="10247" width="6.77734375" style="5" customWidth="1"/>
    <col min="10248" max="10248" width="7.33203125" style="5" customWidth="1"/>
    <col min="10249" max="10249" width="7.21875" style="5" customWidth="1"/>
    <col min="10250" max="10250" width="4" style="5" customWidth="1"/>
    <col min="10251" max="10262" width="9.33203125" style="5" customWidth="1"/>
    <col min="10263" max="10496" width="9" style="5"/>
    <col min="10497" max="10498" width="3.33203125" style="5" customWidth="1"/>
    <col min="10499" max="10499" width="5.109375" style="5" customWidth="1"/>
    <col min="10500" max="10500" width="2.109375" style="5" customWidth="1"/>
    <col min="10501" max="10501" width="5.88671875" style="5" customWidth="1"/>
    <col min="10502" max="10502" width="6.33203125" style="5" customWidth="1"/>
    <col min="10503" max="10503" width="6.77734375" style="5" customWidth="1"/>
    <col min="10504" max="10504" width="7.33203125" style="5" customWidth="1"/>
    <col min="10505" max="10505" width="7.21875" style="5" customWidth="1"/>
    <col min="10506" max="10506" width="4" style="5" customWidth="1"/>
    <col min="10507" max="10518" width="9.33203125" style="5" customWidth="1"/>
    <col min="10519" max="10752" width="9" style="5"/>
    <col min="10753" max="10754" width="3.33203125" style="5" customWidth="1"/>
    <col min="10755" max="10755" width="5.109375" style="5" customWidth="1"/>
    <col min="10756" max="10756" width="2.109375" style="5" customWidth="1"/>
    <col min="10757" max="10757" width="5.88671875" style="5" customWidth="1"/>
    <col min="10758" max="10758" width="6.33203125" style="5" customWidth="1"/>
    <col min="10759" max="10759" width="6.77734375" style="5" customWidth="1"/>
    <col min="10760" max="10760" width="7.33203125" style="5" customWidth="1"/>
    <col min="10761" max="10761" width="7.21875" style="5" customWidth="1"/>
    <col min="10762" max="10762" width="4" style="5" customWidth="1"/>
    <col min="10763" max="10774" width="9.33203125" style="5" customWidth="1"/>
    <col min="10775" max="11008" width="9" style="5"/>
    <col min="11009" max="11010" width="3.33203125" style="5" customWidth="1"/>
    <col min="11011" max="11011" width="5.109375" style="5" customWidth="1"/>
    <col min="11012" max="11012" width="2.109375" style="5" customWidth="1"/>
    <col min="11013" max="11013" width="5.88671875" style="5" customWidth="1"/>
    <col min="11014" max="11014" width="6.33203125" style="5" customWidth="1"/>
    <col min="11015" max="11015" width="6.77734375" style="5" customWidth="1"/>
    <col min="11016" max="11016" width="7.33203125" style="5" customWidth="1"/>
    <col min="11017" max="11017" width="7.21875" style="5" customWidth="1"/>
    <col min="11018" max="11018" width="4" style="5" customWidth="1"/>
    <col min="11019" max="11030" width="9.33203125" style="5" customWidth="1"/>
    <col min="11031" max="11264" width="9" style="5"/>
    <col min="11265" max="11266" width="3.33203125" style="5" customWidth="1"/>
    <col min="11267" max="11267" width="5.109375" style="5" customWidth="1"/>
    <col min="11268" max="11268" width="2.109375" style="5" customWidth="1"/>
    <col min="11269" max="11269" width="5.88671875" style="5" customWidth="1"/>
    <col min="11270" max="11270" width="6.33203125" style="5" customWidth="1"/>
    <col min="11271" max="11271" width="6.77734375" style="5" customWidth="1"/>
    <col min="11272" max="11272" width="7.33203125" style="5" customWidth="1"/>
    <col min="11273" max="11273" width="7.21875" style="5" customWidth="1"/>
    <col min="11274" max="11274" width="4" style="5" customWidth="1"/>
    <col min="11275" max="11286" width="9.33203125" style="5" customWidth="1"/>
    <col min="11287" max="11520" width="9" style="5"/>
    <col min="11521" max="11522" width="3.33203125" style="5" customWidth="1"/>
    <col min="11523" max="11523" width="5.109375" style="5" customWidth="1"/>
    <col min="11524" max="11524" width="2.109375" style="5" customWidth="1"/>
    <col min="11525" max="11525" width="5.88671875" style="5" customWidth="1"/>
    <col min="11526" max="11526" width="6.33203125" style="5" customWidth="1"/>
    <col min="11527" max="11527" width="6.77734375" style="5" customWidth="1"/>
    <col min="11528" max="11528" width="7.33203125" style="5" customWidth="1"/>
    <col min="11529" max="11529" width="7.21875" style="5" customWidth="1"/>
    <col min="11530" max="11530" width="4" style="5" customWidth="1"/>
    <col min="11531" max="11542" width="9.33203125" style="5" customWidth="1"/>
    <col min="11543" max="11776" width="9" style="5"/>
    <col min="11777" max="11778" width="3.33203125" style="5" customWidth="1"/>
    <col min="11779" max="11779" width="5.109375" style="5" customWidth="1"/>
    <col min="11780" max="11780" width="2.109375" style="5" customWidth="1"/>
    <col min="11781" max="11781" width="5.88671875" style="5" customWidth="1"/>
    <col min="11782" max="11782" width="6.33203125" style="5" customWidth="1"/>
    <col min="11783" max="11783" width="6.77734375" style="5" customWidth="1"/>
    <col min="11784" max="11784" width="7.33203125" style="5" customWidth="1"/>
    <col min="11785" max="11785" width="7.21875" style="5" customWidth="1"/>
    <col min="11786" max="11786" width="4" style="5" customWidth="1"/>
    <col min="11787" max="11798" width="9.33203125" style="5" customWidth="1"/>
    <col min="11799" max="12032" width="9" style="5"/>
    <col min="12033" max="12034" width="3.33203125" style="5" customWidth="1"/>
    <col min="12035" max="12035" width="5.109375" style="5" customWidth="1"/>
    <col min="12036" max="12036" width="2.109375" style="5" customWidth="1"/>
    <col min="12037" max="12037" width="5.88671875" style="5" customWidth="1"/>
    <col min="12038" max="12038" width="6.33203125" style="5" customWidth="1"/>
    <col min="12039" max="12039" width="6.77734375" style="5" customWidth="1"/>
    <col min="12040" max="12040" width="7.33203125" style="5" customWidth="1"/>
    <col min="12041" max="12041" width="7.21875" style="5" customWidth="1"/>
    <col min="12042" max="12042" width="4" style="5" customWidth="1"/>
    <col min="12043" max="12054" width="9.33203125" style="5" customWidth="1"/>
    <col min="12055" max="12288" width="9" style="5"/>
    <col min="12289" max="12290" width="3.33203125" style="5" customWidth="1"/>
    <col min="12291" max="12291" width="5.109375" style="5" customWidth="1"/>
    <col min="12292" max="12292" width="2.109375" style="5" customWidth="1"/>
    <col min="12293" max="12293" width="5.88671875" style="5" customWidth="1"/>
    <col min="12294" max="12294" width="6.33203125" style="5" customWidth="1"/>
    <col min="12295" max="12295" width="6.77734375" style="5" customWidth="1"/>
    <col min="12296" max="12296" width="7.33203125" style="5" customWidth="1"/>
    <col min="12297" max="12297" width="7.21875" style="5" customWidth="1"/>
    <col min="12298" max="12298" width="4" style="5" customWidth="1"/>
    <col min="12299" max="12310" width="9.33203125" style="5" customWidth="1"/>
    <col min="12311" max="12544" width="9" style="5"/>
    <col min="12545" max="12546" width="3.33203125" style="5" customWidth="1"/>
    <col min="12547" max="12547" width="5.109375" style="5" customWidth="1"/>
    <col min="12548" max="12548" width="2.109375" style="5" customWidth="1"/>
    <col min="12549" max="12549" width="5.88671875" style="5" customWidth="1"/>
    <col min="12550" max="12550" width="6.33203125" style="5" customWidth="1"/>
    <col min="12551" max="12551" width="6.77734375" style="5" customWidth="1"/>
    <col min="12552" max="12552" width="7.33203125" style="5" customWidth="1"/>
    <col min="12553" max="12553" width="7.21875" style="5" customWidth="1"/>
    <col min="12554" max="12554" width="4" style="5" customWidth="1"/>
    <col min="12555" max="12566" width="9.33203125" style="5" customWidth="1"/>
    <col min="12567" max="12800" width="9" style="5"/>
    <col min="12801" max="12802" width="3.33203125" style="5" customWidth="1"/>
    <col min="12803" max="12803" width="5.109375" style="5" customWidth="1"/>
    <col min="12804" max="12804" width="2.109375" style="5" customWidth="1"/>
    <col min="12805" max="12805" width="5.88671875" style="5" customWidth="1"/>
    <col min="12806" max="12806" width="6.33203125" style="5" customWidth="1"/>
    <col min="12807" max="12807" width="6.77734375" style="5" customWidth="1"/>
    <col min="12808" max="12808" width="7.33203125" style="5" customWidth="1"/>
    <col min="12809" max="12809" width="7.21875" style="5" customWidth="1"/>
    <col min="12810" max="12810" width="4" style="5" customWidth="1"/>
    <col min="12811" max="12822" width="9.33203125" style="5" customWidth="1"/>
    <col min="12823" max="13056" width="9" style="5"/>
    <col min="13057" max="13058" width="3.33203125" style="5" customWidth="1"/>
    <col min="13059" max="13059" width="5.109375" style="5" customWidth="1"/>
    <col min="13060" max="13060" width="2.109375" style="5" customWidth="1"/>
    <col min="13061" max="13061" width="5.88671875" style="5" customWidth="1"/>
    <col min="13062" max="13062" width="6.33203125" style="5" customWidth="1"/>
    <col min="13063" max="13063" width="6.77734375" style="5" customWidth="1"/>
    <col min="13064" max="13064" width="7.33203125" style="5" customWidth="1"/>
    <col min="13065" max="13065" width="7.21875" style="5" customWidth="1"/>
    <col min="13066" max="13066" width="4" style="5" customWidth="1"/>
    <col min="13067" max="13078" width="9.33203125" style="5" customWidth="1"/>
    <col min="13079" max="13312" width="9" style="5"/>
    <col min="13313" max="13314" width="3.33203125" style="5" customWidth="1"/>
    <col min="13315" max="13315" width="5.109375" style="5" customWidth="1"/>
    <col min="13316" max="13316" width="2.109375" style="5" customWidth="1"/>
    <col min="13317" max="13317" width="5.88671875" style="5" customWidth="1"/>
    <col min="13318" max="13318" width="6.33203125" style="5" customWidth="1"/>
    <col min="13319" max="13319" width="6.77734375" style="5" customWidth="1"/>
    <col min="13320" max="13320" width="7.33203125" style="5" customWidth="1"/>
    <col min="13321" max="13321" width="7.21875" style="5" customWidth="1"/>
    <col min="13322" max="13322" width="4" style="5" customWidth="1"/>
    <col min="13323" max="13334" width="9.33203125" style="5" customWidth="1"/>
    <col min="13335" max="13568" width="9" style="5"/>
    <col min="13569" max="13570" width="3.33203125" style="5" customWidth="1"/>
    <col min="13571" max="13571" width="5.109375" style="5" customWidth="1"/>
    <col min="13572" max="13572" width="2.109375" style="5" customWidth="1"/>
    <col min="13573" max="13573" width="5.88671875" style="5" customWidth="1"/>
    <col min="13574" max="13574" width="6.33203125" style="5" customWidth="1"/>
    <col min="13575" max="13575" width="6.77734375" style="5" customWidth="1"/>
    <col min="13576" max="13576" width="7.33203125" style="5" customWidth="1"/>
    <col min="13577" max="13577" width="7.21875" style="5" customWidth="1"/>
    <col min="13578" max="13578" width="4" style="5" customWidth="1"/>
    <col min="13579" max="13590" width="9.33203125" style="5" customWidth="1"/>
    <col min="13591" max="13824" width="9" style="5"/>
    <col min="13825" max="13826" width="3.33203125" style="5" customWidth="1"/>
    <col min="13827" max="13827" width="5.109375" style="5" customWidth="1"/>
    <col min="13828" max="13828" width="2.109375" style="5" customWidth="1"/>
    <col min="13829" max="13829" width="5.88671875" style="5" customWidth="1"/>
    <col min="13830" max="13830" width="6.33203125" style="5" customWidth="1"/>
    <col min="13831" max="13831" width="6.77734375" style="5" customWidth="1"/>
    <col min="13832" max="13832" width="7.33203125" style="5" customWidth="1"/>
    <col min="13833" max="13833" width="7.21875" style="5" customWidth="1"/>
    <col min="13834" max="13834" width="4" style="5" customWidth="1"/>
    <col min="13835" max="13846" width="9.33203125" style="5" customWidth="1"/>
    <col min="13847" max="14080" width="9" style="5"/>
    <col min="14081" max="14082" width="3.33203125" style="5" customWidth="1"/>
    <col min="14083" max="14083" width="5.109375" style="5" customWidth="1"/>
    <col min="14084" max="14084" width="2.109375" style="5" customWidth="1"/>
    <col min="14085" max="14085" width="5.88671875" style="5" customWidth="1"/>
    <col min="14086" max="14086" width="6.33203125" style="5" customWidth="1"/>
    <col min="14087" max="14087" width="6.77734375" style="5" customWidth="1"/>
    <col min="14088" max="14088" width="7.33203125" style="5" customWidth="1"/>
    <col min="14089" max="14089" width="7.21875" style="5" customWidth="1"/>
    <col min="14090" max="14090" width="4" style="5" customWidth="1"/>
    <col min="14091" max="14102" width="9.33203125" style="5" customWidth="1"/>
    <col min="14103" max="14336" width="9" style="5"/>
    <col min="14337" max="14338" width="3.33203125" style="5" customWidth="1"/>
    <col min="14339" max="14339" width="5.109375" style="5" customWidth="1"/>
    <col min="14340" max="14340" width="2.109375" style="5" customWidth="1"/>
    <col min="14341" max="14341" width="5.88671875" style="5" customWidth="1"/>
    <col min="14342" max="14342" width="6.33203125" style="5" customWidth="1"/>
    <col min="14343" max="14343" width="6.77734375" style="5" customWidth="1"/>
    <col min="14344" max="14344" width="7.33203125" style="5" customWidth="1"/>
    <col min="14345" max="14345" width="7.21875" style="5" customWidth="1"/>
    <col min="14346" max="14346" width="4" style="5" customWidth="1"/>
    <col min="14347" max="14358" width="9.33203125" style="5" customWidth="1"/>
    <col min="14359" max="14592" width="9" style="5"/>
    <col min="14593" max="14594" width="3.33203125" style="5" customWidth="1"/>
    <col min="14595" max="14595" width="5.109375" style="5" customWidth="1"/>
    <col min="14596" max="14596" width="2.109375" style="5" customWidth="1"/>
    <col min="14597" max="14597" width="5.88671875" style="5" customWidth="1"/>
    <col min="14598" max="14598" width="6.33203125" style="5" customWidth="1"/>
    <col min="14599" max="14599" width="6.77734375" style="5" customWidth="1"/>
    <col min="14600" max="14600" width="7.33203125" style="5" customWidth="1"/>
    <col min="14601" max="14601" width="7.21875" style="5" customWidth="1"/>
    <col min="14602" max="14602" width="4" style="5" customWidth="1"/>
    <col min="14603" max="14614" width="9.33203125" style="5" customWidth="1"/>
    <col min="14615" max="14848" width="9" style="5"/>
    <col min="14849" max="14850" width="3.33203125" style="5" customWidth="1"/>
    <col min="14851" max="14851" width="5.109375" style="5" customWidth="1"/>
    <col min="14852" max="14852" width="2.109375" style="5" customWidth="1"/>
    <col min="14853" max="14853" width="5.88671875" style="5" customWidth="1"/>
    <col min="14854" max="14854" width="6.33203125" style="5" customWidth="1"/>
    <col min="14855" max="14855" width="6.77734375" style="5" customWidth="1"/>
    <col min="14856" max="14856" width="7.33203125" style="5" customWidth="1"/>
    <col min="14857" max="14857" width="7.21875" style="5" customWidth="1"/>
    <col min="14858" max="14858" width="4" style="5" customWidth="1"/>
    <col min="14859" max="14870" width="9.33203125" style="5" customWidth="1"/>
    <col min="14871" max="15104" width="9" style="5"/>
    <col min="15105" max="15106" width="3.33203125" style="5" customWidth="1"/>
    <col min="15107" max="15107" width="5.109375" style="5" customWidth="1"/>
    <col min="15108" max="15108" width="2.109375" style="5" customWidth="1"/>
    <col min="15109" max="15109" width="5.88671875" style="5" customWidth="1"/>
    <col min="15110" max="15110" width="6.33203125" style="5" customWidth="1"/>
    <col min="15111" max="15111" width="6.77734375" style="5" customWidth="1"/>
    <col min="15112" max="15112" width="7.33203125" style="5" customWidth="1"/>
    <col min="15113" max="15113" width="7.21875" style="5" customWidth="1"/>
    <col min="15114" max="15114" width="4" style="5" customWidth="1"/>
    <col min="15115" max="15126" width="9.33203125" style="5" customWidth="1"/>
    <col min="15127" max="15360" width="9" style="5"/>
    <col min="15361" max="15362" width="3.33203125" style="5" customWidth="1"/>
    <col min="15363" max="15363" width="5.109375" style="5" customWidth="1"/>
    <col min="15364" max="15364" width="2.109375" style="5" customWidth="1"/>
    <col min="15365" max="15365" width="5.88671875" style="5" customWidth="1"/>
    <col min="15366" max="15366" width="6.33203125" style="5" customWidth="1"/>
    <col min="15367" max="15367" width="6.77734375" style="5" customWidth="1"/>
    <col min="15368" max="15368" width="7.33203125" style="5" customWidth="1"/>
    <col min="15369" max="15369" width="7.21875" style="5" customWidth="1"/>
    <col min="15370" max="15370" width="4" style="5" customWidth="1"/>
    <col min="15371" max="15382" width="9.33203125" style="5" customWidth="1"/>
    <col min="15383" max="15616" width="9" style="5"/>
    <col min="15617" max="15618" width="3.33203125" style="5" customWidth="1"/>
    <col min="15619" max="15619" width="5.109375" style="5" customWidth="1"/>
    <col min="15620" max="15620" width="2.109375" style="5" customWidth="1"/>
    <col min="15621" max="15621" width="5.88671875" style="5" customWidth="1"/>
    <col min="15622" max="15622" width="6.33203125" style="5" customWidth="1"/>
    <col min="15623" max="15623" width="6.77734375" style="5" customWidth="1"/>
    <col min="15624" max="15624" width="7.33203125" style="5" customWidth="1"/>
    <col min="15625" max="15625" width="7.21875" style="5" customWidth="1"/>
    <col min="15626" max="15626" width="4" style="5" customWidth="1"/>
    <col min="15627" max="15638" width="9.33203125" style="5" customWidth="1"/>
    <col min="15639" max="15872" width="9" style="5"/>
    <col min="15873" max="15874" width="3.33203125" style="5" customWidth="1"/>
    <col min="15875" max="15875" width="5.109375" style="5" customWidth="1"/>
    <col min="15876" max="15876" width="2.109375" style="5" customWidth="1"/>
    <col min="15877" max="15877" width="5.88671875" style="5" customWidth="1"/>
    <col min="15878" max="15878" width="6.33203125" style="5" customWidth="1"/>
    <col min="15879" max="15879" width="6.77734375" style="5" customWidth="1"/>
    <col min="15880" max="15880" width="7.33203125" style="5" customWidth="1"/>
    <col min="15881" max="15881" width="7.21875" style="5" customWidth="1"/>
    <col min="15882" max="15882" width="4" style="5" customWidth="1"/>
    <col min="15883" max="15894" width="9.33203125" style="5" customWidth="1"/>
    <col min="15895" max="16128" width="9" style="5"/>
    <col min="16129" max="16130" width="3.33203125" style="5" customWidth="1"/>
    <col min="16131" max="16131" width="5.109375" style="5" customWidth="1"/>
    <col min="16132" max="16132" width="2.109375" style="5" customWidth="1"/>
    <col min="16133" max="16133" width="5.88671875" style="5" customWidth="1"/>
    <col min="16134" max="16134" width="6.33203125" style="5" customWidth="1"/>
    <col min="16135" max="16135" width="6.77734375" style="5" customWidth="1"/>
    <col min="16136" max="16136" width="7.33203125" style="5" customWidth="1"/>
    <col min="16137" max="16137" width="7.21875" style="5" customWidth="1"/>
    <col min="16138" max="16138" width="4" style="5" customWidth="1"/>
    <col min="16139" max="16150" width="9.33203125" style="5" customWidth="1"/>
    <col min="16151" max="16384" width="9" style="5"/>
  </cols>
  <sheetData>
    <row r="1" spans="1:32">
      <c r="V1" s="6" t="s">
        <v>56</v>
      </c>
    </row>
    <row r="2" spans="1:32" s="12" customFormat="1" ht="13.5" customHeight="1">
      <c r="A2" s="41"/>
      <c r="B2" s="42"/>
      <c r="C2" s="8"/>
      <c r="D2" s="8"/>
      <c r="E2" s="8"/>
      <c r="F2" s="8"/>
      <c r="G2" s="8"/>
      <c r="H2" s="8"/>
      <c r="I2" s="9" t="s">
        <v>3</v>
      </c>
      <c r="J2" s="10"/>
      <c r="K2" s="470" t="s">
        <v>259</v>
      </c>
      <c r="L2" s="470" t="s">
        <v>260</v>
      </c>
      <c r="M2" s="470" t="s">
        <v>261</v>
      </c>
      <c r="N2" s="524" t="s">
        <v>265</v>
      </c>
      <c r="O2" s="524" t="s">
        <v>266</v>
      </c>
      <c r="P2" s="524" t="s">
        <v>267</v>
      </c>
      <c r="Q2" s="470" t="s">
        <v>262</v>
      </c>
      <c r="R2" s="470" t="s">
        <v>263</v>
      </c>
      <c r="S2" s="470" t="s">
        <v>264</v>
      </c>
      <c r="T2" s="526" t="s">
        <v>280</v>
      </c>
      <c r="U2" s="468" t="s">
        <v>281</v>
      </c>
      <c r="V2" s="468" t="s">
        <v>282</v>
      </c>
      <c r="W2" s="470" t="s">
        <v>272</v>
      </c>
      <c r="X2" s="468" t="s">
        <v>292</v>
      </c>
      <c r="Y2" s="470" t="s">
        <v>273</v>
      </c>
      <c r="Z2" s="470" t="s">
        <v>274</v>
      </c>
      <c r="AA2" s="470" t="s">
        <v>275</v>
      </c>
      <c r="AB2" s="470" t="s">
        <v>276</v>
      </c>
      <c r="AC2" s="468" t="s">
        <v>291</v>
      </c>
      <c r="AD2" s="470" t="s">
        <v>278</v>
      </c>
      <c r="AE2" s="470" t="s">
        <v>279</v>
      </c>
      <c r="AF2" s="470" t="s">
        <v>270</v>
      </c>
    </row>
    <row r="3" spans="1:32" s="12" customFormat="1" ht="30" customHeight="1">
      <c r="A3" s="43"/>
      <c r="B3" s="44"/>
      <c r="C3" s="14" t="s">
        <v>57</v>
      </c>
      <c r="D3" s="14"/>
      <c r="E3" s="14" t="s">
        <v>58</v>
      </c>
      <c r="F3" s="14"/>
      <c r="G3" s="14"/>
      <c r="H3" s="14"/>
      <c r="I3" s="14"/>
      <c r="J3" s="15"/>
      <c r="K3" s="471"/>
      <c r="L3" s="471"/>
      <c r="M3" s="471"/>
      <c r="N3" s="525"/>
      <c r="O3" s="525"/>
      <c r="P3" s="525"/>
      <c r="Q3" s="471"/>
      <c r="R3" s="471"/>
      <c r="S3" s="471"/>
      <c r="T3" s="469"/>
      <c r="U3" s="469"/>
      <c r="V3" s="469"/>
      <c r="W3" s="471"/>
      <c r="X3" s="469"/>
      <c r="Y3" s="471"/>
      <c r="Z3" s="471"/>
      <c r="AA3" s="471"/>
      <c r="AB3" s="471"/>
      <c r="AC3" s="469"/>
      <c r="AD3" s="471"/>
      <c r="AE3" s="471"/>
      <c r="AF3" s="471"/>
    </row>
    <row r="4" spans="1:32" s="12" customFormat="1" ht="15.75" customHeight="1">
      <c r="A4" s="513" t="s">
        <v>59</v>
      </c>
      <c r="B4" s="512" t="s">
        <v>9</v>
      </c>
      <c r="C4" s="45">
        <v>1</v>
      </c>
      <c r="D4" s="523" t="s">
        <v>60</v>
      </c>
      <c r="E4" s="486"/>
      <c r="F4" s="486"/>
      <c r="G4" s="486"/>
      <c r="H4" s="486"/>
      <c r="I4" s="486"/>
      <c r="J4" s="226" t="s">
        <v>11</v>
      </c>
      <c r="K4" s="46">
        <v>42197</v>
      </c>
      <c r="L4" s="46">
        <v>40807</v>
      </c>
      <c r="M4" s="46">
        <f t="shared" ref="M4:S4" si="0">M5+M11</f>
        <v>41283</v>
      </c>
      <c r="N4" s="46">
        <f t="shared" si="0"/>
        <v>35710</v>
      </c>
      <c r="O4" s="46">
        <f t="shared" si="0"/>
        <v>36996</v>
      </c>
      <c r="P4" s="46">
        <f t="shared" si="0"/>
        <v>40490</v>
      </c>
      <c r="Q4" s="46">
        <f t="shared" si="0"/>
        <v>35358</v>
      </c>
      <c r="R4" s="46">
        <f t="shared" si="0"/>
        <v>37539</v>
      </c>
      <c r="S4" s="46">
        <f t="shared" si="0"/>
        <v>42812</v>
      </c>
      <c r="T4" s="46">
        <f>T5+T11</f>
        <v>43200</v>
      </c>
      <c r="U4" s="46">
        <f t="shared" ref="U4:V4" si="1">U5+U11</f>
        <v>46046</v>
      </c>
      <c r="V4" s="46">
        <f t="shared" si="1"/>
        <v>40742</v>
      </c>
      <c r="W4" s="46">
        <v>27740</v>
      </c>
      <c r="X4" s="46">
        <f t="shared" ref="X4:AF4" si="2">X5+X11</f>
        <v>30490</v>
      </c>
      <c r="Y4" s="46">
        <f t="shared" si="2"/>
        <v>29689.98</v>
      </c>
      <c r="Z4" s="46">
        <f t="shared" si="2"/>
        <v>28965.6404</v>
      </c>
      <c r="AA4" s="46">
        <f t="shared" si="2"/>
        <v>28268.747592</v>
      </c>
      <c r="AB4" s="46">
        <f t="shared" si="2"/>
        <v>27583.07264016</v>
      </c>
      <c r="AC4" s="46">
        <f t="shared" si="2"/>
        <v>26936</v>
      </c>
      <c r="AD4" s="46">
        <f t="shared" si="2"/>
        <v>26312.1</v>
      </c>
      <c r="AE4" s="46">
        <f t="shared" si="2"/>
        <v>25698.757999999998</v>
      </c>
      <c r="AF4" s="46">
        <f t="shared" si="2"/>
        <v>0</v>
      </c>
    </row>
    <row r="5" spans="1:32" s="19" customFormat="1" ht="15.75" customHeight="1">
      <c r="A5" s="521"/>
      <c r="B5" s="512"/>
      <c r="C5" s="47" t="s">
        <v>62</v>
      </c>
      <c r="D5" s="227"/>
      <c r="E5" s="507" t="s">
        <v>10</v>
      </c>
      <c r="F5" s="507"/>
      <c r="G5" s="507"/>
      <c r="H5" s="507"/>
      <c r="I5" s="473"/>
      <c r="J5" s="226" t="s">
        <v>14</v>
      </c>
      <c r="K5" s="46">
        <v>30188</v>
      </c>
      <c r="L5" s="46">
        <v>29499</v>
      </c>
      <c r="M5" s="46">
        <v>27728</v>
      </c>
      <c r="N5" s="46">
        <v>29965</v>
      </c>
      <c r="O5" s="46">
        <v>33155</v>
      </c>
      <c r="P5" s="46">
        <f>P6+P9+P10</f>
        <v>35752</v>
      </c>
      <c r="Q5" s="46">
        <v>32656</v>
      </c>
      <c r="R5" s="46">
        <f>R6+R9+R10</f>
        <v>32924</v>
      </c>
      <c r="S5" s="46">
        <f>S6+S9+S10</f>
        <v>34309</v>
      </c>
      <c r="T5" s="46">
        <v>30911</v>
      </c>
      <c r="U5" s="46">
        <f>SUM(U6+U10)</f>
        <v>26832</v>
      </c>
      <c r="V5" s="46">
        <f t="shared" ref="V5:AE5" si="3">SUM(V6+V10)</f>
        <v>26038</v>
      </c>
      <c r="W5" s="46">
        <v>26011</v>
      </c>
      <c r="X5" s="46">
        <f t="shared" si="3"/>
        <v>29211</v>
      </c>
      <c r="Y5" s="46">
        <f t="shared" si="3"/>
        <v>28626.98</v>
      </c>
      <c r="Z5" s="46">
        <f t="shared" si="3"/>
        <v>28054.6404</v>
      </c>
      <c r="AA5" s="46">
        <f t="shared" si="3"/>
        <v>27493.747592</v>
      </c>
      <c r="AB5" s="46">
        <f t="shared" si="3"/>
        <v>26944.07264016</v>
      </c>
      <c r="AC5" s="46">
        <f t="shared" si="3"/>
        <v>26405</v>
      </c>
      <c r="AD5" s="46">
        <f t="shared" si="3"/>
        <v>25877.1</v>
      </c>
      <c r="AE5" s="46">
        <f t="shared" si="3"/>
        <v>25359.757999999998</v>
      </c>
      <c r="AF5" s="46">
        <f t="shared" ref="AF5" si="4">AF6+AF9+AF10</f>
        <v>0</v>
      </c>
    </row>
    <row r="6" spans="1:32" s="19" customFormat="1" ht="15.75" customHeight="1">
      <c r="A6" s="521"/>
      <c r="B6" s="512"/>
      <c r="C6" s="49"/>
      <c r="D6" s="20"/>
      <c r="E6" s="50" t="s">
        <v>63</v>
      </c>
      <c r="F6" s="507" t="s">
        <v>12</v>
      </c>
      <c r="G6" s="507"/>
      <c r="H6" s="507"/>
      <c r="I6" s="507"/>
      <c r="J6" s="508"/>
      <c r="K6" s="51">
        <v>30188</v>
      </c>
      <c r="L6" s="51">
        <v>29465</v>
      </c>
      <c r="M6" s="51">
        <v>27726</v>
      </c>
      <c r="N6" s="51">
        <v>29948</v>
      </c>
      <c r="O6" s="51">
        <v>33136</v>
      </c>
      <c r="P6" s="51">
        <v>35752</v>
      </c>
      <c r="Q6" s="51">
        <v>32622</v>
      </c>
      <c r="R6" s="51">
        <v>32865</v>
      </c>
      <c r="S6" s="51">
        <v>34280</v>
      </c>
      <c r="T6" s="51">
        <v>30688</v>
      </c>
      <c r="U6" s="51">
        <v>26625</v>
      </c>
      <c r="V6" s="221">
        <v>25731</v>
      </c>
      <c r="W6" s="221">
        <v>26011</v>
      </c>
      <c r="X6" s="221">
        <v>29201</v>
      </c>
      <c r="Y6" s="221">
        <f t="shared" ref="V6:AE7" si="5">SUM(X6*0.98)</f>
        <v>28616.98</v>
      </c>
      <c r="Z6" s="221">
        <f t="shared" si="5"/>
        <v>28044.6404</v>
      </c>
      <c r="AA6" s="221">
        <f t="shared" si="5"/>
        <v>27483.747592</v>
      </c>
      <c r="AB6" s="221">
        <f t="shared" si="5"/>
        <v>26934.07264016</v>
      </c>
      <c r="AC6" s="221">
        <v>26395</v>
      </c>
      <c r="AD6" s="221">
        <f t="shared" si="5"/>
        <v>25867.1</v>
      </c>
      <c r="AE6" s="221">
        <f t="shared" si="5"/>
        <v>25349.757999999998</v>
      </c>
      <c r="AF6" s="51"/>
    </row>
    <row r="7" spans="1:32" s="19" customFormat="1" ht="15.75" hidden="1" customHeight="1">
      <c r="A7" s="521"/>
      <c r="B7" s="512"/>
      <c r="C7" s="49"/>
      <c r="D7" s="20"/>
      <c r="E7" s="50"/>
      <c r="F7" s="248"/>
      <c r="G7" s="517" t="s">
        <v>268</v>
      </c>
      <c r="H7" s="517"/>
      <c r="I7" s="517"/>
      <c r="J7" s="518"/>
      <c r="K7" s="218">
        <v>244952</v>
      </c>
      <c r="L7" s="218">
        <v>239870</v>
      </c>
      <c r="M7" s="218">
        <v>227631</v>
      </c>
      <c r="N7" s="218">
        <v>222105</v>
      </c>
      <c r="O7" s="218">
        <v>215973</v>
      </c>
      <c r="P7" s="218">
        <v>220952</v>
      </c>
      <c r="Q7" s="218">
        <v>202526</v>
      </c>
      <c r="R7" s="218">
        <v>203482</v>
      </c>
      <c r="S7" s="218">
        <v>213721</v>
      </c>
      <c r="T7" s="218">
        <v>186591</v>
      </c>
      <c r="U7" s="51">
        <f>SUM(T7*0.98)</f>
        <v>182859.18</v>
      </c>
      <c r="V7" s="51">
        <f t="shared" si="5"/>
        <v>179201.9964</v>
      </c>
      <c r="W7" s="51">
        <v>175617.95647199999</v>
      </c>
      <c r="X7" s="51">
        <f t="shared" si="5"/>
        <v>172105.59734255998</v>
      </c>
      <c r="Y7" s="51">
        <f t="shared" si="5"/>
        <v>168663.48539570879</v>
      </c>
      <c r="Z7" s="51">
        <f t="shared" si="5"/>
        <v>165290.21568779461</v>
      </c>
      <c r="AA7" s="51">
        <f t="shared" si="5"/>
        <v>161984.41137403873</v>
      </c>
      <c r="AB7" s="51">
        <f t="shared" si="5"/>
        <v>158744.72314655795</v>
      </c>
      <c r="AC7" s="51">
        <f t="shared" si="5"/>
        <v>155569.82868362678</v>
      </c>
      <c r="AD7" s="51">
        <f t="shared" si="5"/>
        <v>152458.43210995424</v>
      </c>
      <c r="AE7" s="51"/>
      <c r="AF7" s="51"/>
    </row>
    <row r="8" spans="1:32" s="19" customFormat="1" ht="15.75" hidden="1" customHeight="1">
      <c r="A8" s="521"/>
      <c r="B8" s="512"/>
      <c r="C8" s="49"/>
      <c r="D8" s="20"/>
      <c r="E8" s="50"/>
      <c r="F8" s="248"/>
      <c r="G8" s="517" t="s">
        <v>269</v>
      </c>
      <c r="H8" s="517"/>
      <c r="I8" s="517"/>
      <c r="J8" s="518"/>
      <c r="K8" s="218">
        <v>1746</v>
      </c>
      <c r="L8" s="218">
        <v>1713</v>
      </c>
      <c r="M8" s="218">
        <v>1669</v>
      </c>
      <c r="N8" s="218">
        <v>1608</v>
      </c>
      <c r="O8" s="218">
        <v>1563</v>
      </c>
      <c r="P8" s="218">
        <v>1501</v>
      </c>
      <c r="Q8" s="218">
        <v>1446</v>
      </c>
      <c r="R8" s="218">
        <v>1421</v>
      </c>
      <c r="S8" s="218">
        <v>1374</v>
      </c>
      <c r="T8" s="218">
        <v>1312</v>
      </c>
      <c r="U8" s="51"/>
      <c r="V8" s="51"/>
      <c r="W8" s="51"/>
      <c r="X8" s="51"/>
      <c r="Y8" s="51"/>
      <c r="Z8" s="51"/>
      <c r="AA8" s="51"/>
      <c r="AB8" s="51"/>
      <c r="AC8" s="51"/>
      <c r="AD8" s="51"/>
      <c r="AE8" s="51"/>
      <c r="AF8" s="51"/>
    </row>
    <row r="9" spans="1:32" s="19" customFormat="1" ht="15.75" customHeight="1">
      <c r="A9" s="521"/>
      <c r="B9" s="512"/>
      <c r="C9" s="49"/>
      <c r="D9" s="20"/>
      <c r="E9" s="50" t="s">
        <v>64</v>
      </c>
      <c r="F9" s="507" t="s">
        <v>13</v>
      </c>
      <c r="G9" s="507"/>
      <c r="H9" s="507"/>
      <c r="I9" s="473"/>
      <c r="J9" s="226" t="s">
        <v>17</v>
      </c>
      <c r="K9" s="51"/>
      <c r="L9" s="51"/>
      <c r="M9" s="51"/>
      <c r="N9" s="51"/>
      <c r="O9" s="51"/>
      <c r="P9" s="51"/>
      <c r="Q9" s="51"/>
      <c r="R9" s="51"/>
      <c r="S9" s="51"/>
      <c r="T9" s="51"/>
      <c r="U9" s="51"/>
      <c r="V9" s="51"/>
      <c r="W9" s="51"/>
      <c r="X9" s="51"/>
      <c r="Y9" s="51"/>
      <c r="Z9" s="51"/>
      <c r="AA9" s="51"/>
      <c r="AB9" s="51"/>
      <c r="AC9" s="51"/>
      <c r="AD9" s="51"/>
      <c r="AE9" s="51"/>
      <c r="AF9" s="51"/>
    </row>
    <row r="10" spans="1:32" s="19" customFormat="1" ht="15.75" customHeight="1">
      <c r="A10" s="521"/>
      <c r="B10" s="512"/>
      <c r="C10" s="49"/>
      <c r="D10" s="20"/>
      <c r="E10" s="50" t="s">
        <v>65</v>
      </c>
      <c r="F10" s="507" t="s">
        <v>15</v>
      </c>
      <c r="G10" s="507"/>
      <c r="H10" s="507"/>
      <c r="I10" s="507"/>
      <c r="J10" s="508"/>
      <c r="K10" s="51"/>
      <c r="L10" s="51">
        <v>34</v>
      </c>
      <c r="M10" s="51">
        <v>2</v>
      </c>
      <c r="N10" s="51">
        <v>17</v>
      </c>
      <c r="O10" s="51">
        <v>19</v>
      </c>
      <c r="P10" s="51"/>
      <c r="Q10" s="51">
        <v>34</v>
      </c>
      <c r="R10" s="51">
        <v>59</v>
      </c>
      <c r="S10" s="51">
        <v>29</v>
      </c>
      <c r="T10" s="51">
        <v>223</v>
      </c>
      <c r="U10" s="51">
        <v>207</v>
      </c>
      <c r="V10" s="51">
        <v>307</v>
      </c>
      <c r="W10" s="51">
        <v>228</v>
      </c>
      <c r="X10" s="51">
        <v>10</v>
      </c>
      <c r="Y10" s="51">
        <v>10</v>
      </c>
      <c r="Z10" s="51">
        <v>10</v>
      </c>
      <c r="AA10" s="51">
        <v>10</v>
      </c>
      <c r="AB10" s="51">
        <v>10</v>
      </c>
      <c r="AC10" s="51">
        <v>10</v>
      </c>
      <c r="AD10" s="51">
        <v>10</v>
      </c>
      <c r="AE10" s="51">
        <v>10</v>
      </c>
      <c r="AF10" s="51"/>
    </row>
    <row r="11" spans="1:32" s="19" customFormat="1" ht="15.75" customHeight="1">
      <c r="A11" s="521"/>
      <c r="B11" s="512"/>
      <c r="C11" s="47" t="s">
        <v>66</v>
      </c>
      <c r="D11" s="227"/>
      <c r="E11" s="507" t="s">
        <v>16</v>
      </c>
      <c r="F11" s="507"/>
      <c r="G11" s="507"/>
      <c r="H11" s="507"/>
      <c r="I11" s="507"/>
      <c r="J11" s="508"/>
      <c r="K11" s="46">
        <v>12009</v>
      </c>
      <c r="L11" s="46">
        <v>11308</v>
      </c>
      <c r="M11" s="46">
        <f t="shared" ref="M11:S11" si="6">M12+M13</f>
        <v>13555</v>
      </c>
      <c r="N11" s="46">
        <f t="shared" si="6"/>
        <v>5745</v>
      </c>
      <c r="O11" s="46">
        <f t="shared" si="6"/>
        <v>3841</v>
      </c>
      <c r="P11" s="46">
        <f t="shared" si="6"/>
        <v>4738</v>
      </c>
      <c r="Q11" s="46">
        <f t="shared" si="6"/>
        <v>2702</v>
      </c>
      <c r="R11" s="46">
        <f t="shared" si="6"/>
        <v>4615</v>
      </c>
      <c r="S11" s="46">
        <f t="shared" si="6"/>
        <v>8503</v>
      </c>
      <c r="T11" s="46">
        <f>T12+T13</f>
        <v>12289</v>
      </c>
      <c r="U11" s="46">
        <f>SUM(U12)</f>
        <v>19214</v>
      </c>
      <c r="V11" s="46">
        <f t="shared" ref="V11" si="7">V12+V13</f>
        <v>14704</v>
      </c>
      <c r="W11" s="46">
        <v>1501</v>
      </c>
      <c r="X11" s="46">
        <f t="shared" ref="X11:AF11" si="8">X12+X13</f>
        <v>1279</v>
      </c>
      <c r="Y11" s="46">
        <f t="shared" si="8"/>
        <v>1063</v>
      </c>
      <c r="Z11" s="46">
        <f t="shared" si="8"/>
        <v>911</v>
      </c>
      <c r="AA11" s="46">
        <f t="shared" si="8"/>
        <v>775</v>
      </c>
      <c r="AB11" s="46">
        <f t="shared" si="8"/>
        <v>639</v>
      </c>
      <c r="AC11" s="46">
        <f t="shared" si="8"/>
        <v>531</v>
      </c>
      <c r="AD11" s="46">
        <f t="shared" si="8"/>
        <v>435</v>
      </c>
      <c r="AE11" s="46">
        <f t="shared" si="8"/>
        <v>339</v>
      </c>
      <c r="AF11" s="46">
        <f t="shared" si="8"/>
        <v>0</v>
      </c>
    </row>
    <row r="12" spans="1:32" s="19" customFormat="1" ht="15.75" customHeight="1">
      <c r="A12" s="521"/>
      <c r="B12" s="512"/>
      <c r="C12" s="52"/>
      <c r="D12" s="21"/>
      <c r="E12" s="53" t="s">
        <v>63</v>
      </c>
      <c r="F12" s="497" t="s">
        <v>67</v>
      </c>
      <c r="G12" s="497"/>
      <c r="H12" s="497"/>
      <c r="I12" s="497"/>
      <c r="J12" s="516"/>
      <c r="K12" s="51">
        <v>10261</v>
      </c>
      <c r="L12" s="51">
        <v>11279</v>
      </c>
      <c r="M12" s="51">
        <v>11016</v>
      </c>
      <c r="N12" s="51">
        <v>5744</v>
      </c>
      <c r="O12" s="51">
        <v>3840</v>
      </c>
      <c r="P12" s="51">
        <v>4711</v>
      </c>
      <c r="Q12" s="51">
        <v>2700</v>
      </c>
      <c r="R12" s="51">
        <v>4615</v>
      </c>
      <c r="S12" s="51">
        <v>8503</v>
      </c>
      <c r="T12" s="219">
        <v>12289</v>
      </c>
      <c r="U12" s="219">
        <v>19214</v>
      </c>
      <c r="V12" s="219">
        <v>14704</v>
      </c>
      <c r="W12" s="219">
        <v>1500</v>
      </c>
      <c r="X12" s="219">
        <v>1279</v>
      </c>
      <c r="Y12" s="219">
        <v>1063</v>
      </c>
      <c r="Z12" s="219">
        <v>911</v>
      </c>
      <c r="AA12" s="219">
        <v>775</v>
      </c>
      <c r="AB12" s="219">
        <v>639</v>
      </c>
      <c r="AC12" s="219">
        <v>531</v>
      </c>
      <c r="AD12" s="219">
        <v>435</v>
      </c>
      <c r="AE12" s="219">
        <v>339</v>
      </c>
      <c r="AF12" s="51"/>
    </row>
    <row r="13" spans="1:32" s="19" customFormat="1" ht="15.75" customHeight="1">
      <c r="A13" s="521"/>
      <c r="B13" s="512"/>
      <c r="C13" s="54"/>
      <c r="D13" s="26"/>
      <c r="E13" s="50" t="s">
        <v>64</v>
      </c>
      <c r="F13" s="507" t="s">
        <v>15</v>
      </c>
      <c r="G13" s="507"/>
      <c r="H13" s="507"/>
      <c r="I13" s="507"/>
      <c r="J13" s="508"/>
      <c r="K13" s="51">
        <v>1748</v>
      </c>
      <c r="L13" s="51">
        <v>29</v>
      </c>
      <c r="M13" s="51">
        <v>2539</v>
      </c>
      <c r="N13" s="51">
        <v>1</v>
      </c>
      <c r="O13" s="51">
        <v>1</v>
      </c>
      <c r="P13" s="51">
        <v>27</v>
      </c>
      <c r="Q13" s="51">
        <v>2</v>
      </c>
      <c r="R13" s="51"/>
      <c r="S13" s="51"/>
      <c r="T13" s="51"/>
      <c r="U13" s="51"/>
      <c r="V13" s="51"/>
      <c r="W13" s="51"/>
      <c r="X13" s="51"/>
      <c r="Y13" s="51"/>
      <c r="Z13" s="51"/>
      <c r="AA13" s="51"/>
      <c r="AB13" s="51"/>
      <c r="AC13" s="51"/>
      <c r="AD13" s="51"/>
      <c r="AE13" s="51"/>
      <c r="AF13" s="51"/>
    </row>
    <row r="14" spans="1:32" s="19" customFormat="1" ht="15.75" customHeight="1">
      <c r="A14" s="521"/>
      <c r="B14" s="512" t="s">
        <v>18</v>
      </c>
      <c r="C14" s="55" t="s">
        <v>68</v>
      </c>
      <c r="D14" s="507" t="s">
        <v>69</v>
      </c>
      <c r="E14" s="507"/>
      <c r="F14" s="507"/>
      <c r="G14" s="507"/>
      <c r="H14" s="507"/>
      <c r="I14" s="507"/>
      <c r="J14" s="226" t="s">
        <v>23</v>
      </c>
      <c r="K14" s="46">
        <v>41011</v>
      </c>
      <c r="L14" s="46">
        <v>40475</v>
      </c>
      <c r="M14" s="46">
        <f t="shared" ref="M14:S14" si="9">M15+M19</f>
        <v>34853</v>
      </c>
      <c r="N14" s="46">
        <f t="shared" si="9"/>
        <v>37750</v>
      </c>
      <c r="O14" s="46">
        <f t="shared" si="9"/>
        <v>29768</v>
      </c>
      <c r="P14" s="46">
        <f t="shared" si="9"/>
        <v>35310</v>
      </c>
      <c r="Q14" s="46">
        <f t="shared" si="9"/>
        <v>33056</v>
      </c>
      <c r="R14" s="46">
        <f t="shared" si="9"/>
        <v>34818</v>
      </c>
      <c r="S14" s="46">
        <f t="shared" si="9"/>
        <v>38172</v>
      </c>
      <c r="T14" s="46">
        <f>T15+T19</f>
        <v>43669</v>
      </c>
      <c r="U14" s="46">
        <f t="shared" ref="U14:V14" si="10">U15+U19</f>
        <v>47629</v>
      </c>
      <c r="V14" s="46">
        <f t="shared" si="10"/>
        <v>43122</v>
      </c>
      <c r="W14" s="46">
        <v>54810</v>
      </c>
      <c r="X14" s="46">
        <f t="shared" ref="X14:AF14" si="11">X15+X19</f>
        <v>43145</v>
      </c>
      <c r="Y14" s="46">
        <f t="shared" si="11"/>
        <v>47882</v>
      </c>
      <c r="Z14" s="46">
        <f t="shared" si="11"/>
        <v>36881</v>
      </c>
      <c r="AA14" s="46">
        <f t="shared" si="11"/>
        <v>36368</v>
      </c>
      <c r="AB14" s="46">
        <f t="shared" si="11"/>
        <v>36528</v>
      </c>
      <c r="AC14" s="46">
        <f t="shared" si="11"/>
        <v>36580</v>
      </c>
      <c r="AD14" s="46">
        <f t="shared" si="11"/>
        <v>36021</v>
      </c>
      <c r="AE14" s="46">
        <f t="shared" si="11"/>
        <v>35328</v>
      </c>
      <c r="AF14" s="46">
        <f t="shared" si="11"/>
        <v>0</v>
      </c>
    </row>
    <row r="15" spans="1:32" s="19" customFormat="1" ht="15.75" customHeight="1">
      <c r="A15" s="521"/>
      <c r="B15" s="512"/>
      <c r="C15" s="47" t="s">
        <v>62</v>
      </c>
      <c r="D15" s="227"/>
      <c r="E15" s="507" t="s">
        <v>19</v>
      </c>
      <c r="F15" s="507"/>
      <c r="G15" s="507"/>
      <c r="H15" s="507"/>
      <c r="I15" s="507"/>
      <c r="J15" s="508"/>
      <c r="K15" s="46">
        <v>33297</v>
      </c>
      <c r="L15" s="46">
        <v>33228</v>
      </c>
      <c r="M15" s="46">
        <v>28198</v>
      </c>
      <c r="N15" s="46">
        <v>31673</v>
      </c>
      <c r="O15" s="46">
        <v>24675</v>
      </c>
      <c r="P15" s="46">
        <v>30627</v>
      </c>
      <c r="Q15" s="46">
        <f>Q16+Q18</f>
        <v>28753</v>
      </c>
      <c r="R15" s="46">
        <f>R16+R18</f>
        <v>30894</v>
      </c>
      <c r="S15" s="46">
        <f>S16+S18</f>
        <v>34620</v>
      </c>
      <c r="T15" s="46">
        <v>39755</v>
      </c>
      <c r="U15" s="46">
        <v>44118</v>
      </c>
      <c r="V15" s="46">
        <f t="shared" ref="V15" si="12">V16+V18</f>
        <v>39995</v>
      </c>
      <c r="W15" s="46">
        <v>52068</v>
      </c>
      <c r="X15" s="46">
        <f t="shared" ref="X15:AF15" si="13">X16+X18</f>
        <v>40781</v>
      </c>
      <c r="Y15" s="46">
        <f t="shared" si="13"/>
        <v>45889</v>
      </c>
      <c r="Z15" s="46">
        <f t="shared" si="13"/>
        <v>35163</v>
      </c>
      <c r="AA15" s="46">
        <f t="shared" si="13"/>
        <v>34904</v>
      </c>
      <c r="AB15" s="46">
        <f t="shared" si="13"/>
        <v>35319</v>
      </c>
      <c r="AC15" s="46">
        <f t="shared" si="13"/>
        <v>35575</v>
      </c>
      <c r="AD15" s="46">
        <f t="shared" si="13"/>
        <v>35197</v>
      </c>
      <c r="AE15" s="46">
        <f t="shared" si="13"/>
        <v>34673</v>
      </c>
      <c r="AF15" s="46">
        <f t="shared" si="13"/>
        <v>0</v>
      </c>
    </row>
    <row r="16" spans="1:32" s="19" customFormat="1" ht="15.75" customHeight="1">
      <c r="A16" s="521"/>
      <c r="B16" s="512"/>
      <c r="C16" s="52"/>
      <c r="D16" s="21"/>
      <c r="E16" s="53" t="s">
        <v>63</v>
      </c>
      <c r="F16" s="497" t="s">
        <v>20</v>
      </c>
      <c r="G16" s="507"/>
      <c r="H16" s="507"/>
      <c r="I16" s="507"/>
      <c r="J16" s="508"/>
      <c r="K16" s="51">
        <v>10639</v>
      </c>
      <c r="L16" s="51">
        <v>12199</v>
      </c>
      <c r="M16" s="51">
        <v>13945</v>
      </c>
      <c r="N16" s="51">
        <v>13600</v>
      </c>
      <c r="O16" s="51">
        <v>7223</v>
      </c>
      <c r="P16" s="51">
        <v>8192</v>
      </c>
      <c r="Q16" s="51">
        <v>9559</v>
      </c>
      <c r="R16" s="51">
        <v>12841</v>
      </c>
      <c r="S16" s="51">
        <v>13487</v>
      </c>
      <c r="T16" s="51">
        <v>13982</v>
      </c>
      <c r="U16" s="51">
        <v>15564</v>
      </c>
      <c r="V16" s="51">
        <v>15155</v>
      </c>
      <c r="W16" s="51">
        <v>15211</v>
      </c>
      <c r="X16" s="51">
        <v>15211</v>
      </c>
      <c r="Y16" s="51">
        <v>15211</v>
      </c>
      <c r="Z16" s="51">
        <v>15211</v>
      </c>
      <c r="AA16" s="51">
        <v>15211</v>
      </c>
      <c r="AB16" s="51">
        <v>15211</v>
      </c>
      <c r="AC16" s="51">
        <v>15211</v>
      </c>
      <c r="AD16" s="51">
        <v>15211</v>
      </c>
      <c r="AE16" s="51">
        <v>15211</v>
      </c>
      <c r="AF16" s="51"/>
    </row>
    <row r="17" spans="1:32" s="19" customFormat="1" ht="15.75" customHeight="1">
      <c r="A17" s="521"/>
      <c r="B17" s="512"/>
      <c r="C17" s="56"/>
      <c r="D17" s="57"/>
      <c r="E17" s="255"/>
      <c r="F17" s="59"/>
      <c r="G17" s="510" t="s">
        <v>73</v>
      </c>
      <c r="H17" s="473"/>
      <c r="I17" s="473"/>
      <c r="J17" s="474"/>
      <c r="K17" s="51"/>
      <c r="L17" s="51"/>
      <c r="M17" s="51"/>
      <c r="N17" s="51"/>
      <c r="O17" s="51"/>
      <c r="P17" s="51"/>
      <c r="Q17" s="51"/>
      <c r="R17" s="51"/>
      <c r="S17" s="51"/>
      <c r="T17" s="51"/>
      <c r="U17" s="51"/>
      <c r="V17" s="51"/>
      <c r="W17" s="51"/>
      <c r="X17" s="51"/>
      <c r="Y17" s="51"/>
      <c r="Z17" s="51"/>
      <c r="AA17" s="51"/>
      <c r="AB17" s="51"/>
      <c r="AC17" s="51"/>
      <c r="AD17" s="51"/>
      <c r="AE17" s="51"/>
      <c r="AF17" s="51"/>
    </row>
    <row r="18" spans="1:32" s="19" customFormat="1" ht="15.75" customHeight="1">
      <c r="A18" s="521"/>
      <c r="B18" s="512"/>
      <c r="C18" s="54"/>
      <c r="D18" s="26"/>
      <c r="E18" s="50" t="s">
        <v>64</v>
      </c>
      <c r="F18" s="507" t="s">
        <v>15</v>
      </c>
      <c r="G18" s="507"/>
      <c r="H18" s="473"/>
      <c r="I18" s="473"/>
      <c r="J18" s="474"/>
      <c r="K18" s="51">
        <v>22658</v>
      </c>
      <c r="L18" s="51">
        <v>21029</v>
      </c>
      <c r="M18" s="51">
        <v>14253</v>
      </c>
      <c r="N18" s="51">
        <v>18073</v>
      </c>
      <c r="O18" s="51">
        <v>17452</v>
      </c>
      <c r="P18" s="51">
        <v>22435</v>
      </c>
      <c r="Q18" s="51">
        <v>19194</v>
      </c>
      <c r="R18" s="51">
        <v>18053</v>
      </c>
      <c r="S18" s="51">
        <v>21133</v>
      </c>
      <c r="T18" s="51">
        <v>25773</v>
      </c>
      <c r="U18" s="51">
        <v>28554</v>
      </c>
      <c r="V18" s="51">
        <v>24840</v>
      </c>
      <c r="W18" s="51">
        <v>36857</v>
      </c>
      <c r="X18" s="51">
        <v>25570</v>
      </c>
      <c r="Y18" s="51">
        <v>30678</v>
      </c>
      <c r="Z18" s="51">
        <v>19952</v>
      </c>
      <c r="AA18" s="51">
        <v>19693</v>
      </c>
      <c r="AB18" s="51">
        <v>20108</v>
      </c>
      <c r="AC18" s="51">
        <v>20364</v>
      </c>
      <c r="AD18" s="51">
        <v>19986</v>
      </c>
      <c r="AE18" s="51">
        <v>19462</v>
      </c>
      <c r="AF18" s="51"/>
    </row>
    <row r="19" spans="1:32" s="19" customFormat="1" ht="15.75" customHeight="1">
      <c r="A19" s="521"/>
      <c r="B19" s="512"/>
      <c r="C19" s="47" t="s">
        <v>66</v>
      </c>
      <c r="D19" s="227"/>
      <c r="E19" s="507" t="s">
        <v>21</v>
      </c>
      <c r="F19" s="507"/>
      <c r="G19" s="507"/>
      <c r="H19" s="507"/>
      <c r="I19" s="507"/>
      <c r="J19" s="508"/>
      <c r="K19" s="46">
        <v>7714</v>
      </c>
      <c r="L19" s="46">
        <v>7247</v>
      </c>
      <c r="M19" s="46">
        <f>M20+M22</f>
        <v>6655</v>
      </c>
      <c r="N19" s="46">
        <f>N20+N22</f>
        <v>6077</v>
      </c>
      <c r="O19" s="46">
        <v>5093</v>
      </c>
      <c r="P19" s="46">
        <f t="shared" ref="P19:AF19" si="14">P20+P22</f>
        <v>4683</v>
      </c>
      <c r="Q19" s="46">
        <f t="shared" si="14"/>
        <v>4303</v>
      </c>
      <c r="R19" s="46">
        <f t="shared" si="14"/>
        <v>3924</v>
      </c>
      <c r="S19" s="46">
        <f t="shared" si="14"/>
        <v>3552</v>
      </c>
      <c r="T19" s="46">
        <f t="shared" si="14"/>
        <v>3914</v>
      </c>
      <c r="U19" s="46">
        <f t="shared" si="14"/>
        <v>3511</v>
      </c>
      <c r="V19" s="46">
        <f t="shared" si="14"/>
        <v>3127</v>
      </c>
      <c r="W19" s="46">
        <v>2742</v>
      </c>
      <c r="X19" s="46">
        <f t="shared" si="14"/>
        <v>2364</v>
      </c>
      <c r="Y19" s="46">
        <f t="shared" si="14"/>
        <v>1993</v>
      </c>
      <c r="Z19" s="46">
        <f t="shared" si="14"/>
        <v>1718</v>
      </c>
      <c r="AA19" s="46">
        <f t="shared" si="14"/>
        <v>1464</v>
      </c>
      <c r="AB19" s="46">
        <f t="shared" si="14"/>
        <v>1209</v>
      </c>
      <c r="AC19" s="46">
        <f t="shared" si="14"/>
        <v>1005</v>
      </c>
      <c r="AD19" s="46">
        <f t="shared" si="14"/>
        <v>824</v>
      </c>
      <c r="AE19" s="46">
        <f t="shared" si="14"/>
        <v>655</v>
      </c>
      <c r="AF19" s="46">
        <f t="shared" si="14"/>
        <v>0</v>
      </c>
    </row>
    <row r="20" spans="1:32" s="19" customFormat="1" ht="15.75" customHeight="1">
      <c r="A20" s="521"/>
      <c r="B20" s="512"/>
      <c r="C20" s="52"/>
      <c r="D20" s="21"/>
      <c r="E20" s="53" t="s">
        <v>63</v>
      </c>
      <c r="F20" s="497" t="s">
        <v>22</v>
      </c>
      <c r="G20" s="507"/>
      <c r="H20" s="507"/>
      <c r="I20" s="507"/>
      <c r="J20" s="508"/>
      <c r="K20" s="51">
        <v>7714</v>
      </c>
      <c r="L20" s="51">
        <v>7247</v>
      </c>
      <c r="M20" s="51">
        <v>6655</v>
      </c>
      <c r="N20" s="51">
        <v>6077</v>
      </c>
      <c r="O20" s="51">
        <v>5093</v>
      </c>
      <c r="P20" s="51">
        <v>4683</v>
      </c>
      <c r="Q20" s="51">
        <v>4303</v>
      </c>
      <c r="R20" s="51">
        <v>3924</v>
      </c>
      <c r="S20" s="51">
        <v>3552</v>
      </c>
      <c r="T20" s="219">
        <v>3914</v>
      </c>
      <c r="U20" s="224">
        <v>3511</v>
      </c>
      <c r="V20" s="224">
        <v>3127</v>
      </c>
      <c r="W20" s="224">
        <v>2742</v>
      </c>
      <c r="X20" s="224">
        <v>2364</v>
      </c>
      <c r="Y20" s="224">
        <v>1993</v>
      </c>
      <c r="Z20" s="224">
        <v>1718</v>
      </c>
      <c r="AA20" s="224">
        <v>1464</v>
      </c>
      <c r="AB20" s="224">
        <v>1209</v>
      </c>
      <c r="AC20" s="224">
        <v>1005</v>
      </c>
      <c r="AD20" s="224">
        <v>824</v>
      </c>
      <c r="AE20" s="224">
        <v>655</v>
      </c>
      <c r="AF20" s="51"/>
    </row>
    <row r="21" spans="1:32" s="19" customFormat="1" ht="15.75" customHeight="1">
      <c r="A21" s="521"/>
      <c r="B21" s="512"/>
      <c r="C21" s="60"/>
      <c r="D21" s="23"/>
      <c r="E21" s="61"/>
      <c r="F21" s="256"/>
      <c r="G21" s="510" t="s">
        <v>76</v>
      </c>
      <c r="H21" s="486"/>
      <c r="I21" s="486"/>
      <c r="J21" s="487"/>
      <c r="K21" s="51"/>
      <c r="L21" s="51"/>
      <c r="M21" s="51"/>
      <c r="N21" s="51"/>
      <c r="O21" s="51"/>
      <c r="P21" s="51"/>
      <c r="Q21" s="51"/>
      <c r="R21" s="51"/>
      <c r="S21" s="51"/>
      <c r="T21" s="51"/>
      <c r="U21" s="51"/>
      <c r="V21" s="51"/>
      <c r="W21" s="51"/>
      <c r="X21" s="51"/>
      <c r="Y21" s="51"/>
      <c r="Z21" s="51"/>
      <c r="AA21" s="51"/>
      <c r="AB21" s="51"/>
      <c r="AC21" s="51"/>
      <c r="AD21" s="51"/>
      <c r="AE21" s="51"/>
      <c r="AF21" s="51"/>
    </row>
    <row r="22" spans="1:32" s="19" customFormat="1" ht="15.75" customHeight="1">
      <c r="A22" s="521"/>
      <c r="B22" s="512"/>
      <c r="C22" s="54"/>
      <c r="D22" s="26"/>
      <c r="E22" s="50" t="s">
        <v>64</v>
      </c>
      <c r="F22" s="507" t="s">
        <v>15</v>
      </c>
      <c r="G22" s="507"/>
      <c r="H22" s="473"/>
      <c r="I22" s="473"/>
      <c r="J22" s="474"/>
      <c r="K22" s="51"/>
      <c r="L22" s="51"/>
      <c r="M22" s="51"/>
      <c r="N22" s="51"/>
      <c r="O22" s="51"/>
      <c r="P22" s="51"/>
      <c r="Q22" s="51"/>
      <c r="R22" s="51"/>
      <c r="S22" s="51"/>
      <c r="T22" s="51"/>
      <c r="U22" s="51"/>
      <c r="V22" s="51"/>
      <c r="W22" s="51"/>
      <c r="X22" s="51"/>
      <c r="Y22" s="51"/>
      <c r="Z22" s="51"/>
      <c r="AA22" s="51"/>
      <c r="AB22" s="51"/>
      <c r="AC22" s="51"/>
      <c r="AD22" s="51"/>
      <c r="AE22" s="51"/>
      <c r="AF22" s="51"/>
    </row>
    <row r="23" spans="1:32" s="19" customFormat="1" ht="15.75" customHeight="1">
      <c r="A23" s="522"/>
      <c r="B23" s="62"/>
      <c r="C23" s="63" t="s">
        <v>77</v>
      </c>
      <c r="D23" s="25"/>
      <c r="E23" s="507" t="s">
        <v>78</v>
      </c>
      <c r="F23" s="507"/>
      <c r="G23" s="248"/>
      <c r="H23" s="507" t="s">
        <v>79</v>
      </c>
      <c r="I23" s="507"/>
      <c r="J23" s="226" t="s">
        <v>24</v>
      </c>
      <c r="K23" s="46">
        <f>SUM(K4-K14)</f>
        <v>1186</v>
      </c>
      <c r="L23" s="46">
        <f t="shared" ref="L23:S23" si="15">L4-L14</f>
        <v>332</v>
      </c>
      <c r="M23" s="46">
        <f t="shared" si="15"/>
        <v>6430</v>
      </c>
      <c r="N23" s="46">
        <f t="shared" si="15"/>
        <v>-2040</v>
      </c>
      <c r="O23" s="46">
        <f t="shared" si="15"/>
        <v>7228</v>
      </c>
      <c r="P23" s="46">
        <f t="shared" si="15"/>
        <v>5180</v>
      </c>
      <c r="Q23" s="46">
        <f t="shared" si="15"/>
        <v>2302</v>
      </c>
      <c r="R23" s="46">
        <f t="shared" si="15"/>
        <v>2721</v>
      </c>
      <c r="S23" s="46">
        <f t="shared" si="15"/>
        <v>4640</v>
      </c>
      <c r="T23" s="46">
        <f>T4-T14</f>
        <v>-469</v>
      </c>
      <c r="U23" s="46">
        <f t="shared" ref="U23:V23" si="16">U4-U14</f>
        <v>-1583</v>
      </c>
      <c r="V23" s="46">
        <f t="shared" si="16"/>
        <v>-2380</v>
      </c>
      <c r="W23" s="46">
        <v>-27070</v>
      </c>
      <c r="X23" s="46">
        <f t="shared" ref="X23:AF23" si="17">X4-X14</f>
        <v>-12655</v>
      </c>
      <c r="Y23" s="46">
        <f t="shared" si="17"/>
        <v>-18192.02</v>
      </c>
      <c r="Z23" s="46">
        <f t="shared" si="17"/>
        <v>-7915.3595999999998</v>
      </c>
      <c r="AA23" s="46">
        <f t="shared" si="17"/>
        <v>-8099.2524080000003</v>
      </c>
      <c r="AB23" s="46">
        <f t="shared" si="17"/>
        <v>-8944.9273598399996</v>
      </c>
      <c r="AC23" s="46">
        <f t="shared" si="17"/>
        <v>-9644</v>
      </c>
      <c r="AD23" s="46">
        <f t="shared" si="17"/>
        <v>-9708.9000000000015</v>
      </c>
      <c r="AE23" s="46">
        <f t="shared" si="17"/>
        <v>-9629.242000000002</v>
      </c>
      <c r="AF23" s="46">
        <f t="shared" si="17"/>
        <v>0</v>
      </c>
    </row>
    <row r="24" spans="1:32" s="19" customFormat="1" ht="15.75" customHeight="1">
      <c r="A24" s="513" t="s">
        <v>81</v>
      </c>
      <c r="B24" s="512" t="s">
        <v>39</v>
      </c>
      <c r="C24" s="45">
        <v>1</v>
      </c>
      <c r="D24" s="64"/>
      <c r="E24" s="507" t="s">
        <v>39</v>
      </c>
      <c r="F24" s="473"/>
      <c r="G24" s="473"/>
      <c r="H24" s="473"/>
      <c r="I24" s="473"/>
      <c r="J24" s="27" t="s">
        <v>25</v>
      </c>
      <c r="K24" s="65">
        <v>110924</v>
      </c>
      <c r="L24" s="65">
        <v>36788</v>
      </c>
      <c r="M24" s="65">
        <f t="shared" ref="M24:U24" si="18">SUM(M25,M27:M33)</f>
        <v>37004</v>
      </c>
      <c r="N24" s="65">
        <f t="shared" si="18"/>
        <v>41882</v>
      </c>
      <c r="O24" s="65">
        <f t="shared" si="18"/>
        <v>16220</v>
      </c>
      <c r="P24" s="65">
        <f t="shared" si="18"/>
        <v>19427</v>
      </c>
      <c r="Q24" s="65">
        <f t="shared" si="18"/>
        <v>14309</v>
      </c>
      <c r="R24" s="65">
        <f t="shared" si="18"/>
        <v>16426</v>
      </c>
      <c r="S24" s="65">
        <f t="shared" si="18"/>
        <v>15914</v>
      </c>
      <c r="T24" s="65">
        <f t="shared" si="18"/>
        <v>18172</v>
      </c>
      <c r="U24" s="65">
        <f t="shared" si="18"/>
        <v>17920</v>
      </c>
      <c r="V24" s="65">
        <f>SUM(V25,V27)</f>
        <v>18662</v>
      </c>
      <c r="W24" s="65">
        <v>43739</v>
      </c>
      <c r="X24" s="65">
        <f t="shared" ref="X24:AE24" si="19">SUM(X25,X27,X31)</f>
        <v>31120</v>
      </c>
      <c r="Y24" s="65">
        <f t="shared" si="19"/>
        <v>34976</v>
      </c>
      <c r="Z24" s="65">
        <f t="shared" si="19"/>
        <v>23863</v>
      </c>
      <c r="AA24" s="65">
        <f t="shared" si="19"/>
        <v>24300</v>
      </c>
      <c r="AB24" s="65">
        <f t="shared" si="19"/>
        <v>24404</v>
      </c>
      <c r="AC24" s="65">
        <f t="shared" si="19"/>
        <v>23542</v>
      </c>
      <c r="AD24" s="65">
        <f t="shared" si="19"/>
        <v>23490</v>
      </c>
      <c r="AE24" s="65">
        <f t="shared" si="19"/>
        <v>23580</v>
      </c>
      <c r="AF24" s="65">
        <f t="shared" ref="AF24" si="20">SUM(AF25,AF27:AF33)</f>
        <v>0</v>
      </c>
    </row>
    <row r="25" spans="1:32" s="19" customFormat="1" ht="15.75" customHeight="1">
      <c r="A25" s="514"/>
      <c r="B25" s="512"/>
      <c r="C25" s="66" t="s">
        <v>62</v>
      </c>
      <c r="D25" s="67"/>
      <c r="E25" s="507" t="s">
        <v>83</v>
      </c>
      <c r="F25" s="473"/>
      <c r="G25" s="473"/>
      <c r="H25" s="473"/>
      <c r="I25" s="473"/>
      <c r="J25" s="474"/>
      <c r="K25" s="253"/>
      <c r="L25" s="253"/>
      <c r="M25" s="253"/>
      <c r="N25" s="253"/>
      <c r="O25" s="253"/>
      <c r="P25" s="253"/>
      <c r="Q25" s="253"/>
      <c r="R25" s="253"/>
      <c r="S25" s="253"/>
      <c r="T25" s="253"/>
      <c r="U25" s="253"/>
      <c r="V25" s="253"/>
      <c r="W25" s="253">
        <v>13542</v>
      </c>
      <c r="X25" s="253">
        <v>6050</v>
      </c>
      <c r="Y25" s="253">
        <v>11110</v>
      </c>
      <c r="Z25" s="253"/>
      <c r="AA25" s="253"/>
      <c r="AB25" s="253"/>
      <c r="AC25" s="253"/>
      <c r="AD25" s="253"/>
      <c r="AE25" s="253"/>
      <c r="AF25" s="253"/>
    </row>
    <row r="26" spans="1:32" s="19" customFormat="1" ht="15.75" customHeight="1">
      <c r="A26" s="514"/>
      <c r="B26" s="512"/>
      <c r="C26" s="69"/>
      <c r="D26" s="70"/>
      <c r="E26" s="510" t="s">
        <v>40</v>
      </c>
      <c r="F26" s="507"/>
      <c r="G26" s="507"/>
      <c r="H26" s="507"/>
      <c r="I26" s="507"/>
      <c r="J26" s="508"/>
      <c r="K26" s="253"/>
      <c r="L26" s="253"/>
      <c r="M26" s="253"/>
      <c r="N26" s="253"/>
      <c r="O26" s="253"/>
      <c r="P26" s="253"/>
      <c r="Q26" s="253"/>
      <c r="R26" s="253"/>
      <c r="S26" s="253"/>
      <c r="T26" s="253"/>
      <c r="U26" s="253"/>
      <c r="V26" s="253"/>
      <c r="W26" s="253"/>
      <c r="X26" s="253"/>
      <c r="Y26" s="253"/>
      <c r="Z26" s="253"/>
      <c r="AA26" s="253"/>
      <c r="AB26" s="253"/>
      <c r="AC26" s="253"/>
      <c r="AD26" s="253"/>
      <c r="AE26" s="253"/>
      <c r="AF26" s="253"/>
    </row>
    <row r="27" spans="1:32" s="19" customFormat="1" ht="15.75" customHeight="1">
      <c r="A27" s="514"/>
      <c r="B27" s="512"/>
      <c r="C27" s="66" t="s">
        <v>66</v>
      </c>
      <c r="D27" s="67"/>
      <c r="E27" s="507" t="s">
        <v>84</v>
      </c>
      <c r="F27" s="473"/>
      <c r="G27" s="473"/>
      <c r="H27" s="473"/>
      <c r="I27" s="473"/>
      <c r="J27" s="474"/>
      <c r="K27" s="253">
        <v>110915</v>
      </c>
      <c r="L27" s="253">
        <v>36783</v>
      </c>
      <c r="M27" s="253">
        <v>37002</v>
      </c>
      <c r="N27" s="253">
        <v>36234</v>
      </c>
      <c r="O27" s="253">
        <v>16219</v>
      </c>
      <c r="P27" s="253">
        <v>19426</v>
      </c>
      <c r="Q27" s="253">
        <v>14308</v>
      </c>
      <c r="R27" s="253">
        <v>16425</v>
      </c>
      <c r="S27" s="253">
        <v>15145</v>
      </c>
      <c r="T27" s="220">
        <v>18171</v>
      </c>
      <c r="U27" s="220">
        <v>16937</v>
      </c>
      <c r="V27" s="220">
        <v>18662</v>
      </c>
      <c r="W27" s="220">
        <v>28449</v>
      </c>
      <c r="X27" s="220">
        <v>25070</v>
      </c>
      <c r="Y27" s="220">
        <v>23866</v>
      </c>
      <c r="Z27" s="220">
        <v>23863</v>
      </c>
      <c r="AA27" s="220">
        <v>24300</v>
      </c>
      <c r="AB27" s="220">
        <v>24404</v>
      </c>
      <c r="AC27" s="220">
        <v>23542</v>
      </c>
      <c r="AD27" s="220">
        <v>23490</v>
      </c>
      <c r="AE27" s="220">
        <v>23580</v>
      </c>
      <c r="AF27" s="253"/>
    </row>
    <row r="28" spans="1:32" s="19" customFormat="1" ht="15.75" customHeight="1">
      <c r="A28" s="514"/>
      <c r="B28" s="512"/>
      <c r="C28" s="66"/>
      <c r="D28" s="67"/>
      <c r="E28" s="519" t="s">
        <v>287</v>
      </c>
      <c r="F28" s="519"/>
      <c r="G28" s="519"/>
      <c r="H28" s="519"/>
      <c r="I28" s="519"/>
      <c r="J28" s="520"/>
      <c r="K28" s="253"/>
      <c r="L28" s="253"/>
      <c r="M28" s="253"/>
      <c r="N28" s="253"/>
      <c r="O28" s="253"/>
      <c r="P28" s="253"/>
      <c r="Q28" s="253"/>
      <c r="R28" s="253"/>
      <c r="S28" s="253"/>
      <c r="T28" s="220"/>
      <c r="U28" s="220"/>
      <c r="V28" s="220">
        <v>9200</v>
      </c>
      <c r="W28" s="220">
        <v>9426</v>
      </c>
      <c r="X28" s="220">
        <v>9859</v>
      </c>
      <c r="Y28" s="220">
        <v>8655</v>
      </c>
      <c r="Z28" s="220">
        <v>8652</v>
      </c>
      <c r="AA28" s="220">
        <v>9089</v>
      </c>
      <c r="AB28" s="220">
        <v>9193</v>
      </c>
      <c r="AC28" s="220">
        <v>8331</v>
      </c>
      <c r="AD28" s="220">
        <v>8279</v>
      </c>
      <c r="AE28" s="220">
        <v>8369</v>
      </c>
      <c r="AF28" s="253"/>
    </row>
    <row r="29" spans="1:32" s="19" customFormat="1" ht="15.75" customHeight="1">
      <c r="A29" s="514"/>
      <c r="B29" s="512"/>
      <c r="C29" s="66" t="s">
        <v>1</v>
      </c>
      <c r="D29" s="67"/>
      <c r="E29" s="507" t="s">
        <v>85</v>
      </c>
      <c r="F29" s="473"/>
      <c r="G29" s="473"/>
      <c r="H29" s="473"/>
      <c r="I29" s="473"/>
      <c r="J29" s="474"/>
      <c r="K29" s="253"/>
      <c r="L29" s="253"/>
      <c r="M29" s="253"/>
      <c r="N29" s="253"/>
      <c r="O29" s="253"/>
      <c r="P29" s="253"/>
      <c r="Q29" s="253"/>
      <c r="R29" s="253"/>
      <c r="S29" s="253"/>
      <c r="T29" s="253"/>
      <c r="U29" s="253"/>
      <c r="V29" s="253"/>
      <c r="W29" s="253"/>
      <c r="X29" s="253"/>
      <c r="Y29" s="253"/>
      <c r="Z29" s="253"/>
      <c r="AA29" s="253"/>
      <c r="AB29" s="253"/>
      <c r="AC29" s="253"/>
      <c r="AD29" s="253"/>
      <c r="AE29" s="253"/>
      <c r="AF29" s="253"/>
    </row>
    <row r="30" spans="1:32" s="19" customFormat="1" ht="15.75" customHeight="1">
      <c r="A30" s="514"/>
      <c r="B30" s="512"/>
      <c r="C30" s="66" t="s">
        <v>2</v>
      </c>
      <c r="D30" s="67"/>
      <c r="E30" s="507" t="s">
        <v>42</v>
      </c>
      <c r="F30" s="473"/>
      <c r="G30" s="473"/>
      <c r="H30" s="473"/>
      <c r="I30" s="473"/>
      <c r="J30" s="474"/>
      <c r="K30" s="253"/>
      <c r="L30" s="253"/>
      <c r="M30" s="253"/>
      <c r="N30" s="253"/>
      <c r="O30" s="253"/>
      <c r="P30" s="253"/>
      <c r="Q30" s="253"/>
      <c r="R30" s="253"/>
      <c r="S30" s="253"/>
      <c r="T30" s="253"/>
      <c r="U30" s="253"/>
      <c r="V30" s="253"/>
      <c r="W30" s="253"/>
      <c r="X30" s="253"/>
      <c r="Y30" s="253"/>
      <c r="Z30" s="253"/>
      <c r="AA30" s="253"/>
      <c r="AB30" s="253"/>
      <c r="AC30" s="253"/>
      <c r="AD30" s="253"/>
      <c r="AE30" s="253"/>
      <c r="AF30" s="253"/>
    </row>
    <row r="31" spans="1:32" s="19" customFormat="1" ht="15.75" customHeight="1">
      <c r="A31" s="514"/>
      <c r="B31" s="512"/>
      <c r="C31" s="66" t="s">
        <v>86</v>
      </c>
      <c r="D31" s="67"/>
      <c r="E31" s="507" t="s">
        <v>41</v>
      </c>
      <c r="F31" s="473"/>
      <c r="G31" s="473"/>
      <c r="H31" s="473"/>
      <c r="I31" s="473"/>
      <c r="J31" s="474"/>
      <c r="K31" s="253"/>
      <c r="L31" s="253"/>
      <c r="M31" s="253"/>
      <c r="N31" s="253"/>
      <c r="O31" s="253"/>
      <c r="P31" s="253"/>
      <c r="Q31" s="253"/>
      <c r="R31" s="253"/>
      <c r="S31" s="253"/>
      <c r="T31" s="253"/>
      <c r="U31" s="253"/>
      <c r="V31" s="253"/>
      <c r="W31" s="253">
        <v>1748</v>
      </c>
      <c r="X31" s="253"/>
      <c r="Y31" s="253"/>
      <c r="Z31" s="253"/>
      <c r="AA31" s="253"/>
      <c r="AB31" s="253"/>
      <c r="AC31" s="253"/>
      <c r="AD31" s="253"/>
      <c r="AE31" s="253"/>
      <c r="AF31" s="253"/>
    </row>
    <row r="32" spans="1:32" s="19" customFormat="1" ht="15.75" customHeight="1">
      <c r="A32" s="514"/>
      <c r="B32" s="512"/>
      <c r="C32" s="66" t="s">
        <v>87</v>
      </c>
      <c r="D32" s="67"/>
      <c r="E32" s="507" t="s">
        <v>43</v>
      </c>
      <c r="F32" s="473"/>
      <c r="G32" s="473"/>
      <c r="H32" s="473"/>
      <c r="I32" s="473"/>
      <c r="J32" s="474"/>
      <c r="K32" s="253"/>
      <c r="L32" s="253"/>
      <c r="M32" s="253"/>
      <c r="N32" s="253"/>
      <c r="O32" s="253"/>
      <c r="P32" s="253"/>
      <c r="Q32" s="253"/>
      <c r="R32" s="253"/>
      <c r="S32" s="253"/>
      <c r="T32" s="253"/>
      <c r="U32" s="253"/>
      <c r="V32" s="253"/>
      <c r="W32" s="253"/>
      <c r="X32" s="253"/>
      <c r="Y32" s="253"/>
      <c r="Z32" s="253"/>
      <c r="AA32" s="253"/>
      <c r="AB32" s="253"/>
      <c r="AC32" s="253"/>
      <c r="AD32" s="253"/>
      <c r="AE32" s="253"/>
      <c r="AF32" s="253"/>
    </row>
    <row r="33" spans="1:32" s="19" customFormat="1" ht="15.75" customHeight="1">
      <c r="A33" s="514"/>
      <c r="B33" s="512"/>
      <c r="C33" s="66" t="s">
        <v>88</v>
      </c>
      <c r="D33" s="67"/>
      <c r="E33" s="507" t="s">
        <v>15</v>
      </c>
      <c r="F33" s="473"/>
      <c r="G33" s="473"/>
      <c r="H33" s="473"/>
      <c r="I33" s="473"/>
      <c r="J33" s="474"/>
      <c r="K33" s="253">
        <v>9</v>
      </c>
      <c r="L33" s="253">
        <v>5</v>
      </c>
      <c r="M33" s="253">
        <v>2</v>
      </c>
      <c r="N33" s="253">
        <v>5648</v>
      </c>
      <c r="O33" s="253">
        <v>1</v>
      </c>
      <c r="P33" s="253">
        <v>1</v>
      </c>
      <c r="Q33" s="253">
        <v>1</v>
      </c>
      <c r="R33" s="253">
        <v>1</v>
      </c>
      <c r="S33" s="253">
        <v>769</v>
      </c>
      <c r="T33" s="253">
        <v>1</v>
      </c>
      <c r="U33" s="253">
        <v>983</v>
      </c>
      <c r="V33" s="253"/>
      <c r="W33" s="253"/>
      <c r="X33" s="253"/>
      <c r="Y33" s="253"/>
      <c r="Z33" s="253"/>
      <c r="AA33" s="253"/>
      <c r="AB33" s="253"/>
      <c r="AC33" s="253"/>
      <c r="AD33" s="253"/>
      <c r="AE33" s="253"/>
      <c r="AF33" s="253"/>
    </row>
    <row r="34" spans="1:32" s="19" customFormat="1" ht="15.75" customHeight="1">
      <c r="A34" s="514"/>
      <c r="B34" s="512" t="s">
        <v>46</v>
      </c>
      <c r="C34" s="55" t="s">
        <v>68</v>
      </c>
      <c r="D34" s="64"/>
      <c r="E34" s="507" t="s">
        <v>46</v>
      </c>
      <c r="F34" s="473"/>
      <c r="G34" s="473"/>
      <c r="H34" s="473"/>
      <c r="I34" s="473"/>
      <c r="J34" s="27" t="s">
        <v>26</v>
      </c>
      <c r="K34" s="71">
        <v>38537</v>
      </c>
      <c r="L34" s="71">
        <f t="shared" ref="L34:S34" si="21">L35+L37+L38+L39+L40</f>
        <v>107387</v>
      </c>
      <c r="M34" s="71">
        <f t="shared" si="21"/>
        <v>38313</v>
      </c>
      <c r="N34" s="71">
        <f t="shared" si="21"/>
        <v>40252</v>
      </c>
      <c r="O34" s="71">
        <f t="shared" si="21"/>
        <v>22737</v>
      </c>
      <c r="P34" s="71">
        <f t="shared" si="21"/>
        <v>19309</v>
      </c>
      <c r="Q34" s="71">
        <f t="shared" si="21"/>
        <v>17855</v>
      </c>
      <c r="R34" s="71">
        <f t="shared" si="21"/>
        <v>16450</v>
      </c>
      <c r="S34" s="71">
        <f t="shared" si="21"/>
        <v>16783</v>
      </c>
      <c r="T34" s="71">
        <f>T35+T37+T38+T39+T40</f>
        <v>18160</v>
      </c>
      <c r="U34" s="71">
        <f t="shared" ref="U34:V34" si="22">U35+U37+U38+U39+U40</f>
        <v>16926</v>
      </c>
      <c r="V34" s="71">
        <f t="shared" si="22"/>
        <v>16282</v>
      </c>
      <c r="W34" s="71">
        <v>16669</v>
      </c>
      <c r="X34" s="71">
        <f t="shared" ref="X34:AF34" si="23">X35+X37+X38+X39+X40</f>
        <v>18465</v>
      </c>
      <c r="Y34" s="71">
        <f t="shared" si="23"/>
        <v>16784</v>
      </c>
      <c r="Z34" s="71">
        <f t="shared" si="23"/>
        <v>15948</v>
      </c>
      <c r="AA34" s="71">
        <f t="shared" si="23"/>
        <v>16201</v>
      </c>
      <c r="AB34" s="71">
        <f t="shared" si="23"/>
        <v>15459</v>
      </c>
      <c r="AC34" s="71">
        <f>AC35+AC37+AC38+AC39+AC40</f>
        <v>13898</v>
      </c>
      <c r="AD34" s="71">
        <f t="shared" si="23"/>
        <v>13781</v>
      </c>
      <c r="AE34" s="71">
        <f t="shared" si="23"/>
        <v>13951</v>
      </c>
      <c r="AF34" s="71">
        <f t="shared" si="23"/>
        <v>0</v>
      </c>
    </row>
    <row r="35" spans="1:32" s="19" customFormat="1" ht="15.75" customHeight="1">
      <c r="A35" s="514"/>
      <c r="B35" s="512"/>
      <c r="C35" s="66" t="s">
        <v>62</v>
      </c>
      <c r="D35" s="67"/>
      <c r="E35" s="497" t="s">
        <v>47</v>
      </c>
      <c r="F35" s="475"/>
      <c r="G35" s="473"/>
      <c r="H35" s="473"/>
      <c r="I35" s="473"/>
      <c r="J35" s="474"/>
      <c r="K35" s="253"/>
      <c r="L35" s="253">
        <v>68958</v>
      </c>
      <c r="M35" s="253"/>
      <c r="N35" s="253"/>
      <c r="O35" s="253"/>
      <c r="P35" s="253"/>
      <c r="Q35" s="253"/>
      <c r="R35" s="253"/>
      <c r="S35" s="253"/>
      <c r="T35" s="253"/>
      <c r="U35" s="253"/>
      <c r="V35" s="253"/>
      <c r="W35" s="253"/>
      <c r="X35" s="253"/>
      <c r="Y35" s="253"/>
      <c r="Z35" s="253"/>
      <c r="AA35" s="253"/>
      <c r="AB35" s="253"/>
      <c r="AC35" s="253"/>
      <c r="AD35" s="253"/>
      <c r="AE35" s="253"/>
      <c r="AF35" s="253"/>
    </row>
    <row r="36" spans="1:32" s="19" customFormat="1" ht="15.75" customHeight="1">
      <c r="A36" s="514"/>
      <c r="B36" s="512"/>
      <c r="C36" s="69"/>
      <c r="D36" s="72"/>
      <c r="E36" s="23"/>
      <c r="F36" s="256"/>
      <c r="G36" s="510" t="s">
        <v>48</v>
      </c>
      <c r="H36" s="486"/>
      <c r="I36" s="486"/>
      <c r="J36" s="487"/>
      <c r="K36" s="253"/>
      <c r="L36" s="253"/>
      <c r="M36" s="253"/>
      <c r="N36" s="253"/>
      <c r="O36" s="253"/>
      <c r="P36" s="253"/>
      <c r="Q36" s="253"/>
      <c r="R36" s="253"/>
      <c r="S36" s="253"/>
      <c r="T36" s="253"/>
      <c r="U36" s="253"/>
      <c r="V36" s="253"/>
      <c r="W36" s="253"/>
      <c r="X36" s="253"/>
      <c r="Y36" s="253"/>
      <c r="Z36" s="253"/>
      <c r="AA36" s="253"/>
      <c r="AB36" s="253"/>
      <c r="AC36" s="253"/>
      <c r="AD36" s="253"/>
      <c r="AE36" s="253"/>
      <c r="AF36" s="253"/>
    </row>
    <row r="37" spans="1:32" s="19" customFormat="1" ht="15.75" customHeight="1">
      <c r="A37" s="514"/>
      <c r="B37" s="512"/>
      <c r="C37" s="66" t="s">
        <v>66</v>
      </c>
      <c r="D37" s="67"/>
      <c r="E37" s="507" t="s">
        <v>91</v>
      </c>
      <c r="F37" s="473"/>
      <c r="G37" s="473"/>
      <c r="H37" s="473"/>
      <c r="I37" s="473"/>
      <c r="J37" s="27" t="s">
        <v>28</v>
      </c>
      <c r="K37" s="253">
        <v>38533</v>
      </c>
      <c r="L37" s="253">
        <v>38426</v>
      </c>
      <c r="M37" s="253">
        <v>38312</v>
      </c>
      <c r="N37" s="253">
        <v>40248</v>
      </c>
      <c r="O37" s="253">
        <v>22733</v>
      </c>
      <c r="P37" s="253">
        <v>19308</v>
      </c>
      <c r="Q37" s="253">
        <v>17854</v>
      </c>
      <c r="R37" s="253">
        <v>16448</v>
      </c>
      <c r="S37" s="253">
        <v>16782</v>
      </c>
      <c r="T37" s="220">
        <v>18155</v>
      </c>
      <c r="U37" s="220">
        <v>16921</v>
      </c>
      <c r="V37" s="220">
        <v>16282</v>
      </c>
      <c r="W37" s="220">
        <v>16669</v>
      </c>
      <c r="X37" s="220">
        <v>17465</v>
      </c>
      <c r="Y37" s="220">
        <v>15784</v>
      </c>
      <c r="Z37" s="220">
        <v>14948</v>
      </c>
      <c r="AA37" s="220">
        <v>15201</v>
      </c>
      <c r="AB37" s="220">
        <v>14459</v>
      </c>
      <c r="AC37" s="220">
        <v>12898</v>
      </c>
      <c r="AD37" s="220">
        <v>12781</v>
      </c>
      <c r="AE37" s="220">
        <v>12951</v>
      </c>
      <c r="AF37" s="253"/>
    </row>
    <row r="38" spans="1:32" s="19" customFormat="1" ht="15.75" customHeight="1">
      <c r="A38" s="514"/>
      <c r="B38" s="512"/>
      <c r="C38" s="66" t="s">
        <v>1</v>
      </c>
      <c r="D38" s="67"/>
      <c r="E38" s="507" t="s">
        <v>93</v>
      </c>
      <c r="F38" s="473"/>
      <c r="G38" s="473"/>
      <c r="H38" s="473"/>
      <c r="I38" s="473"/>
      <c r="J38" s="474"/>
      <c r="K38" s="253"/>
      <c r="L38" s="253"/>
      <c r="M38" s="253"/>
      <c r="N38" s="253"/>
      <c r="O38" s="253"/>
      <c r="P38" s="253"/>
      <c r="Q38" s="253"/>
      <c r="R38" s="253"/>
      <c r="S38" s="253"/>
      <c r="T38" s="253"/>
      <c r="U38" s="253"/>
      <c r="V38" s="253"/>
      <c r="W38" s="253"/>
      <c r="X38" s="253"/>
      <c r="Y38" s="253"/>
      <c r="Z38" s="253"/>
      <c r="AA38" s="253"/>
      <c r="AB38" s="253"/>
      <c r="AC38" s="253"/>
      <c r="AD38" s="253"/>
      <c r="AE38" s="253"/>
      <c r="AF38" s="253"/>
    </row>
    <row r="39" spans="1:32" s="19" customFormat="1" ht="15.75" customHeight="1">
      <c r="A39" s="514"/>
      <c r="B39" s="512"/>
      <c r="C39" s="66" t="s">
        <v>2</v>
      </c>
      <c r="D39" s="67"/>
      <c r="E39" s="507" t="s">
        <v>94</v>
      </c>
      <c r="F39" s="473"/>
      <c r="G39" s="473"/>
      <c r="H39" s="473"/>
      <c r="I39" s="473"/>
      <c r="J39" s="474"/>
      <c r="K39" s="253"/>
      <c r="L39" s="253"/>
      <c r="M39" s="253"/>
      <c r="N39" s="253"/>
      <c r="O39" s="253"/>
      <c r="P39" s="253"/>
      <c r="Q39" s="253"/>
      <c r="R39" s="253"/>
      <c r="S39" s="253"/>
      <c r="T39" s="253"/>
      <c r="U39" s="253"/>
      <c r="V39" s="253"/>
      <c r="W39" s="253"/>
      <c r="X39" s="253"/>
      <c r="Y39" s="253"/>
      <c r="Z39" s="253"/>
      <c r="AA39" s="253"/>
      <c r="AB39" s="253"/>
      <c r="AC39" s="253"/>
      <c r="AD39" s="253"/>
      <c r="AE39" s="253"/>
      <c r="AF39" s="253"/>
    </row>
    <row r="40" spans="1:32" s="19" customFormat="1" ht="15.75" customHeight="1">
      <c r="A40" s="514"/>
      <c r="B40" s="512"/>
      <c r="C40" s="66" t="s">
        <v>86</v>
      </c>
      <c r="D40" s="67"/>
      <c r="E40" s="507" t="s">
        <v>15</v>
      </c>
      <c r="F40" s="473"/>
      <c r="G40" s="473"/>
      <c r="H40" s="473"/>
      <c r="I40" s="473"/>
      <c r="J40" s="474"/>
      <c r="K40" s="253">
        <v>4</v>
      </c>
      <c r="L40" s="253">
        <v>3</v>
      </c>
      <c r="M40" s="253">
        <v>1</v>
      </c>
      <c r="N40" s="253">
        <v>4</v>
      </c>
      <c r="O40" s="253">
        <v>4</v>
      </c>
      <c r="P40" s="253">
        <v>1</v>
      </c>
      <c r="Q40" s="253">
        <v>1</v>
      </c>
      <c r="R40" s="253">
        <v>2</v>
      </c>
      <c r="S40" s="253">
        <v>1</v>
      </c>
      <c r="T40" s="253">
        <v>5</v>
      </c>
      <c r="U40" s="253">
        <v>5</v>
      </c>
      <c r="V40" s="253"/>
      <c r="W40" s="253"/>
      <c r="X40" s="253">
        <v>1000</v>
      </c>
      <c r="Y40" s="253">
        <v>1000</v>
      </c>
      <c r="Z40" s="253">
        <v>1000</v>
      </c>
      <c r="AA40" s="253">
        <v>1000</v>
      </c>
      <c r="AB40" s="253">
        <v>1000</v>
      </c>
      <c r="AC40" s="253">
        <v>1000</v>
      </c>
      <c r="AD40" s="253">
        <v>1000</v>
      </c>
      <c r="AE40" s="253">
        <v>1000</v>
      </c>
      <c r="AF40" s="253"/>
    </row>
    <row r="41" spans="1:32" s="19" customFormat="1" ht="15.75" customHeight="1">
      <c r="A41" s="515"/>
      <c r="B41" s="73"/>
      <c r="C41" s="63" t="s">
        <v>77</v>
      </c>
      <c r="D41" s="25"/>
      <c r="E41" s="507" t="s">
        <v>78</v>
      </c>
      <c r="F41" s="507"/>
      <c r="G41" s="248"/>
      <c r="H41" s="507" t="s">
        <v>27</v>
      </c>
      <c r="I41" s="507"/>
      <c r="J41" s="226" t="s">
        <v>29</v>
      </c>
      <c r="K41" s="46">
        <f>SUM(K24-K34)</f>
        <v>72387</v>
      </c>
      <c r="L41" s="46">
        <f t="shared" ref="L41:AF41" si="24">L24-L34</f>
        <v>-70599</v>
      </c>
      <c r="M41" s="46">
        <f t="shared" si="24"/>
        <v>-1309</v>
      </c>
      <c r="N41" s="46">
        <f t="shared" si="24"/>
        <v>1630</v>
      </c>
      <c r="O41" s="46">
        <f t="shared" si="24"/>
        <v>-6517</v>
      </c>
      <c r="P41" s="46">
        <f t="shared" si="24"/>
        <v>118</v>
      </c>
      <c r="Q41" s="46">
        <f t="shared" si="24"/>
        <v>-3546</v>
      </c>
      <c r="R41" s="46">
        <f t="shared" si="24"/>
        <v>-24</v>
      </c>
      <c r="S41" s="46">
        <f t="shared" si="24"/>
        <v>-869</v>
      </c>
      <c r="T41" s="46">
        <f t="shared" si="24"/>
        <v>12</v>
      </c>
      <c r="U41" s="46">
        <f t="shared" si="24"/>
        <v>994</v>
      </c>
      <c r="V41" s="46">
        <f t="shared" si="24"/>
        <v>2380</v>
      </c>
      <c r="W41" s="46">
        <f t="shared" si="24"/>
        <v>27070</v>
      </c>
      <c r="X41" s="46">
        <f t="shared" si="24"/>
        <v>12655</v>
      </c>
      <c r="Y41" s="46">
        <f t="shared" si="24"/>
        <v>18192</v>
      </c>
      <c r="Z41" s="46">
        <f t="shared" si="24"/>
        <v>7915</v>
      </c>
      <c r="AA41" s="46">
        <f t="shared" si="24"/>
        <v>8099</v>
      </c>
      <c r="AB41" s="46">
        <f t="shared" si="24"/>
        <v>8945</v>
      </c>
      <c r="AC41" s="46">
        <f t="shared" si="24"/>
        <v>9644</v>
      </c>
      <c r="AD41" s="46">
        <f t="shared" si="24"/>
        <v>9709</v>
      </c>
      <c r="AE41" s="46">
        <f t="shared" si="24"/>
        <v>9629</v>
      </c>
      <c r="AF41" s="46">
        <f t="shared" si="24"/>
        <v>0</v>
      </c>
    </row>
    <row r="42" spans="1:32" s="19" customFormat="1" ht="15.75" customHeight="1">
      <c r="A42" s="74"/>
      <c r="B42" s="75"/>
      <c r="C42" s="507" t="s">
        <v>97</v>
      </c>
      <c r="D42" s="507"/>
      <c r="E42" s="507"/>
      <c r="F42" s="507"/>
      <c r="G42" s="248"/>
      <c r="H42" s="507" t="s">
        <v>98</v>
      </c>
      <c r="I42" s="507"/>
      <c r="J42" s="226" t="s">
        <v>30</v>
      </c>
      <c r="K42" s="71">
        <f>SUM(K23+K41)</f>
        <v>73573</v>
      </c>
      <c r="L42" s="71">
        <f t="shared" ref="L42:AF42" si="25">L23+L41</f>
        <v>-70267</v>
      </c>
      <c r="M42" s="71">
        <f t="shared" si="25"/>
        <v>5121</v>
      </c>
      <c r="N42" s="71">
        <f t="shared" si="25"/>
        <v>-410</v>
      </c>
      <c r="O42" s="71">
        <f t="shared" si="25"/>
        <v>711</v>
      </c>
      <c r="P42" s="71">
        <f t="shared" si="25"/>
        <v>5298</v>
      </c>
      <c r="Q42" s="71">
        <f t="shared" si="25"/>
        <v>-1244</v>
      </c>
      <c r="R42" s="71">
        <f t="shared" si="25"/>
        <v>2697</v>
      </c>
      <c r="S42" s="71">
        <f t="shared" si="25"/>
        <v>3771</v>
      </c>
      <c r="T42" s="71">
        <f t="shared" si="25"/>
        <v>-457</v>
      </c>
      <c r="U42" s="71">
        <f t="shared" si="25"/>
        <v>-589</v>
      </c>
      <c r="V42" s="222">
        <f t="shared" si="25"/>
        <v>0</v>
      </c>
      <c r="W42" s="222">
        <f t="shared" si="25"/>
        <v>0</v>
      </c>
      <c r="X42" s="222">
        <f t="shared" si="25"/>
        <v>0</v>
      </c>
      <c r="Y42" s="222">
        <f t="shared" si="25"/>
        <v>-2.0000000000436557E-2</v>
      </c>
      <c r="Z42" s="222">
        <f t="shared" si="25"/>
        <v>-0.35959999999977299</v>
      </c>
      <c r="AA42" s="222">
        <f t="shared" si="25"/>
        <v>-0.25240800000028685</v>
      </c>
      <c r="AB42" s="222">
        <f t="shared" si="25"/>
        <v>7.2640160000446485E-2</v>
      </c>
      <c r="AC42" s="222">
        <f t="shared" si="25"/>
        <v>0</v>
      </c>
      <c r="AD42" s="222">
        <f t="shared" si="25"/>
        <v>9.9999999998544808E-2</v>
      </c>
      <c r="AE42" s="222">
        <f t="shared" si="25"/>
        <v>-0.24200000000200816</v>
      </c>
      <c r="AF42" s="71">
        <f t="shared" si="25"/>
        <v>0</v>
      </c>
    </row>
    <row r="43" spans="1:32" s="19" customFormat="1" ht="15.75" customHeight="1">
      <c r="A43" s="74"/>
      <c r="B43" s="75"/>
      <c r="C43" s="507" t="s">
        <v>100</v>
      </c>
      <c r="D43" s="507"/>
      <c r="E43" s="507"/>
      <c r="F43" s="507"/>
      <c r="G43" s="248"/>
      <c r="H43" s="248"/>
      <c r="I43" s="248"/>
      <c r="J43" s="226" t="s">
        <v>31</v>
      </c>
      <c r="K43" s="253">
        <v>8</v>
      </c>
      <c r="L43" s="253">
        <v>4</v>
      </c>
      <c r="M43" s="253">
        <v>2</v>
      </c>
      <c r="N43" s="253">
        <v>1</v>
      </c>
      <c r="O43" s="253">
        <v>1</v>
      </c>
      <c r="P43" s="253">
        <v>1</v>
      </c>
      <c r="Q43" s="253">
        <v>1</v>
      </c>
      <c r="R43" s="253">
        <v>1</v>
      </c>
      <c r="S43" s="253"/>
      <c r="T43" s="253">
        <v>1</v>
      </c>
      <c r="U43" s="253">
        <v>1</v>
      </c>
      <c r="V43" s="253"/>
      <c r="W43" s="253"/>
      <c r="X43" s="253"/>
      <c r="Y43" s="253"/>
      <c r="Z43" s="253"/>
      <c r="AA43" s="253"/>
      <c r="AB43" s="253"/>
      <c r="AC43" s="253"/>
      <c r="AD43" s="253"/>
      <c r="AE43" s="253"/>
      <c r="AF43" s="253"/>
    </row>
    <row r="44" spans="1:32" s="19" customFormat="1" ht="15.75" customHeight="1">
      <c r="A44" s="74"/>
      <c r="B44" s="75"/>
      <c r="C44" s="507" t="s">
        <v>102</v>
      </c>
      <c r="D44" s="507"/>
      <c r="E44" s="507"/>
      <c r="F44" s="507"/>
      <c r="G44" s="248"/>
      <c r="H44" s="248"/>
      <c r="I44" s="248"/>
      <c r="J44" s="226" t="s">
        <v>103</v>
      </c>
      <c r="K44" s="253">
        <v>613</v>
      </c>
      <c r="L44" s="253">
        <v>71467</v>
      </c>
      <c r="M44" s="253">
        <v>595</v>
      </c>
      <c r="N44" s="253">
        <v>2836</v>
      </c>
      <c r="O44" s="253">
        <v>1203</v>
      </c>
      <c r="P44" s="253">
        <v>950</v>
      </c>
      <c r="Q44" s="253">
        <v>3078</v>
      </c>
      <c r="R44" s="253">
        <v>907</v>
      </c>
      <c r="S44" s="253">
        <v>1787</v>
      </c>
      <c r="T44" s="253">
        <v>2758</v>
      </c>
      <c r="U44" s="253">
        <v>1100</v>
      </c>
      <c r="V44" s="253"/>
      <c r="W44" s="253"/>
      <c r="X44" s="253"/>
      <c r="Y44" s="253"/>
      <c r="Z44" s="253"/>
      <c r="AA44" s="253"/>
      <c r="AB44" s="253"/>
      <c r="AC44" s="253"/>
      <c r="AD44" s="253"/>
      <c r="AE44" s="253"/>
      <c r="AF44" s="253"/>
    </row>
    <row r="45" spans="1:32" s="19" customFormat="1" ht="15.75" customHeight="1">
      <c r="A45" s="74"/>
      <c r="B45" s="75"/>
      <c r="C45" s="507" t="s">
        <v>104</v>
      </c>
      <c r="D45" s="507"/>
      <c r="E45" s="507"/>
      <c r="F45" s="507"/>
      <c r="G45" s="248"/>
      <c r="H45" s="248"/>
      <c r="I45" s="248"/>
      <c r="J45" s="226" t="s">
        <v>105</v>
      </c>
      <c r="K45" s="51"/>
      <c r="L45" s="51"/>
      <c r="M45" s="51"/>
      <c r="N45" s="51"/>
      <c r="O45" s="51"/>
      <c r="P45" s="51"/>
      <c r="Q45" s="51"/>
      <c r="R45" s="51"/>
      <c r="S45" s="51"/>
      <c r="T45" s="51"/>
      <c r="U45" s="51"/>
      <c r="V45" s="51"/>
      <c r="W45" s="51"/>
      <c r="X45" s="51"/>
      <c r="Y45" s="51"/>
      <c r="Z45" s="51"/>
      <c r="AA45" s="51"/>
      <c r="AB45" s="51"/>
      <c r="AC45" s="51"/>
      <c r="AD45" s="51"/>
      <c r="AE45" s="51"/>
      <c r="AF45" s="51"/>
    </row>
    <row r="46" spans="1:32" s="22" customFormat="1" ht="15.75" customHeight="1">
      <c r="A46" s="74"/>
      <c r="B46" s="75"/>
      <c r="C46" s="507" t="s">
        <v>106</v>
      </c>
      <c r="D46" s="473"/>
      <c r="E46" s="473"/>
      <c r="F46" s="473"/>
      <c r="G46" s="249"/>
      <c r="H46" s="507" t="s">
        <v>107</v>
      </c>
      <c r="I46" s="507"/>
      <c r="J46" s="226" t="s">
        <v>34</v>
      </c>
      <c r="K46" s="46">
        <f t="shared" ref="K46:S46" si="26">K42-K43+K44-K45</f>
        <v>74178</v>
      </c>
      <c r="L46" s="46">
        <f t="shared" si="26"/>
        <v>1196</v>
      </c>
      <c r="M46" s="46">
        <f t="shared" si="26"/>
        <v>5714</v>
      </c>
      <c r="N46" s="46">
        <f t="shared" si="26"/>
        <v>2425</v>
      </c>
      <c r="O46" s="46">
        <f t="shared" si="26"/>
        <v>1913</v>
      </c>
      <c r="P46" s="46">
        <f t="shared" si="26"/>
        <v>6247</v>
      </c>
      <c r="Q46" s="46">
        <f t="shared" si="26"/>
        <v>1833</v>
      </c>
      <c r="R46" s="46">
        <f t="shared" si="26"/>
        <v>3603</v>
      </c>
      <c r="S46" s="46">
        <f t="shared" si="26"/>
        <v>5558</v>
      </c>
      <c r="T46" s="46">
        <f>T42-T43+T44-T45</f>
        <v>2300</v>
      </c>
      <c r="U46" s="46">
        <f t="shared" ref="U46:AF46" si="27">U42-U43+U44-U45</f>
        <v>510</v>
      </c>
      <c r="V46" s="223">
        <f t="shared" si="27"/>
        <v>0</v>
      </c>
      <c r="W46" s="223">
        <v>0</v>
      </c>
      <c r="X46" s="223">
        <f t="shared" si="27"/>
        <v>0</v>
      </c>
      <c r="Y46" s="223">
        <f t="shared" si="27"/>
        <v>-2.0000000000436557E-2</v>
      </c>
      <c r="Z46" s="223">
        <f t="shared" si="27"/>
        <v>-0.35959999999977299</v>
      </c>
      <c r="AA46" s="223">
        <f t="shared" si="27"/>
        <v>-0.25240800000028685</v>
      </c>
      <c r="AB46" s="223">
        <f t="shared" si="27"/>
        <v>7.2640160000446485E-2</v>
      </c>
      <c r="AC46" s="223">
        <f t="shared" si="27"/>
        <v>0</v>
      </c>
      <c r="AD46" s="223">
        <f t="shared" si="27"/>
        <v>9.9999999998544808E-2</v>
      </c>
      <c r="AE46" s="223">
        <f t="shared" si="27"/>
        <v>-0.24200000000200816</v>
      </c>
      <c r="AF46" s="46">
        <f t="shared" si="27"/>
        <v>0</v>
      </c>
    </row>
    <row r="47" spans="1:32" s="22" customFormat="1" ht="15.75" customHeight="1">
      <c r="A47" s="74"/>
      <c r="B47" s="75"/>
      <c r="C47" s="507" t="s">
        <v>109</v>
      </c>
      <c r="D47" s="473"/>
      <c r="E47" s="473"/>
      <c r="F47" s="473"/>
      <c r="G47" s="473"/>
      <c r="H47" s="473"/>
      <c r="I47" s="473"/>
      <c r="J47" s="226" t="s">
        <v>35</v>
      </c>
      <c r="K47" s="51">
        <v>69007</v>
      </c>
      <c r="L47" s="51"/>
      <c r="M47" s="51"/>
      <c r="N47" s="51"/>
      <c r="O47" s="51"/>
      <c r="P47" s="51"/>
      <c r="Q47" s="51"/>
      <c r="R47" s="51"/>
      <c r="S47" s="51"/>
      <c r="T47" s="51"/>
      <c r="U47" s="51"/>
      <c r="V47" s="51"/>
      <c r="W47" s="51"/>
      <c r="X47" s="51"/>
      <c r="Y47" s="51"/>
      <c r="Z47" s="51"/>
      <c r="AA47" s="51"/>
      <c r="AB47" s="51"/>
      <c r="AC47" s="51"/>
      <c r="AD47" s="51"/>
      <c r="AE47" s="51"/>
      <c r="AF47" s="51"/>
    </row>
    <row r="48" spans="1:32" s="22" customFormat="1" ht="15.75" customHeight="1">
      <c r="A48" s="509"/>
      <c r="B48" s="77"/>
      <c r="C48" s="497" t="s">
        <v>111</v>
      </c>
      <c r="D48" s="475"/>
      <c r="E48" s="475"/>
      <c r="F48" s="475"/>
      <c r="G48" s="510" t="s">
        <v>112</v>
      </c>
      <c r="H48" s="473"/>
      <c r="I48" s="473"/>
      <c r="J48" s="226" t="s">
        <v>36</v>
      </c>
      <c r="K48" s="51">
        <v>5171</v>
      </c>
      <c r="L48" s="51">
        <v>1196</v>
      </c>
      <c r="M48" s="51">
        <v>5714</v>
      </c>
      <c r="N48" s="51">
        <v>2425</v>
      </c>
      <c r="O48" s="51">
        <v>1913</v>
      </c>
      <c r="P48" s="51">
        <v>6247</v>
      </c>
      <c r="Q48" s="51">
        <v>1833</v>
      </c>
      <c r="R48" s="51">
        <v>3603</v>
      </c>
      <c r="S48" s="51">
        <v>5558</v>
      </c>
      <c r="T48" s="51">
        <v>2300</v>
      </c>
      <c r="U48" s="51">
        <v>510</v>
      </c>
      <c r="V48" s="51"/>
      <c r="W48" s="51"/>
      <c r="X48" s="51"/>
      <c r="Y48" s="51"/>
      <c r="Z48" s="51"/>
      <c r="AA48" s="51"/>
      <c r="AB48" s="51"/>
      <c r="AC48" s="51"/>
      <c r="AD48" s="51"/>
      <c r="AE48" s="51"/>
      <c r="AF48" s="51"/>
    </row>
    <row r="49" spans="1:32" s="22" customFormat="1" ht="15.75" customHeight="1">
      <c r="A49" s="496"/>
      <c r="B49" s="78"/>
      <c r="C49" s="511" t="s">
        <v>114</v>
      </c>
      <c r="D49" s="498"/>
      <c r="E49" s="498"/>
      <c r="F49" s="498"/>
      <c r="G49" s="510" t="s">
        <v>115</v>
      </c>
      <c r="H49" s="473"/>
      <c r="I49" s="473"/>
      <c r="J49" s="226" t="s">
        <v>116</v>
      </c>
      <c r="K49" s="51"/>
      <c r="L49" s="51"/>
      <c r="M49" s="51"/>
      <c r="N49" s="51"/>
      <c r="O49" s="51"/>
      <c r="P49" s="51"/>
      <c r="Q49" s="51"/>
      <c r="R49" s="51"/>
      <c r="S49" s="51"/>
      <c r="T49" s="51"/>
      <c r="U49" s="51"/>
      <c r="V49" s="51"/>
      <c r="W49" s="51"/>
      <c r="X49" s="51"/>
      <c r="Y49" s="51"/>
      <c r="Z49" s="51"/>
      <c r="AA49" s="51"/>
      <c r="AB49" s="51"/>
      <c r="AC49" s="51"/>
      <c r="AD49" s="51"/>
      <c r="AE49" s="51"/>
      <c r="AF49" s="51"/>
    </row>
    <row r="50" spans="1:32" s="19" customFormat="1" ht="14.1" customHeight="1">
      <c r="A50" s="488"/>
      <c r="B50" s="79"/>
      <c r="C50" s="503" t="s">
        <v>117</v>
      </c>
      <c r="D50" s="504"/>
      <c r="E50" s="504"/>
      <c r="F50" s="504"/>
      <c r="G50" s="257"/>
      <c r="H50" s="258" t="s">
        <v>116</v>
      </c>
      <c r="I50" s="505" t="s">
        <v>32</v>
      </c>
      <c r="J50" s="506" t="s">
        <v>33</v>
      </c>
      <c r="K50" s="464"/>
      <c r="L50" s="464"/>
      <c r="M50" s="464"/>
      <c r="N50" s="464"/>
      <c r="O50" s="464"/>
      <c r="P50" s="464"/>
      <c r="Q50" s="464"/>
      <c r="R50" s="464"/>
      <c r="S50" s="464"/>
      <c r="T50" s="464"/>
      <c r="U50" s="464"/>
      <c r="V50" s="464"/>
      <c r="W50" s="464"/>
      <c r="X50" s="464"/>
      <c r="Y50" s="464"/>
      <c r="Z50" s="464"/>
      <c r="AA50" s="464"/>
      <c r="AB50" s="464"/>
      <c r="AC50" s="464"/>
      <c r="AD50" s="464"/>
      <c r="AE50" s="464"/>
      <c r="AF50" s="464"/>
    </row>
    <row r="51" spans="1:32" s="19" customFormat="1" ht="14.1" customHeight="1">
      <c r="A51" s="496"/>
      <c r="B51" s="78"/>
      <c r="C51" s="498"/>
      <c r="D51" s="498"/>
      <c r="E51" s="498"/>
      <c r="F51" s="498"/>
      <c r="G51" s="252"/>
      <c r="H51" s="225" t="s">
        <v>120</v>
      </c>
      <c r="I51" s="500"/>
      <c r="J51" s="502"/>
      <c r="K51" s="465"/>
      <c r="L51" s="465"/>
      <c r="M51" s="465"/>
      <c r="N51" s="465"/>
      <c r="O51" s="465"/>
      <c r="P51" s="465"/>
      <c r="Q51" s="465"/>
      <c r="R51" s="465"/>
      <c r="S51" s="465"/>
      <c r="T51" s="465"/>
      <c r="U51" s="465"/>
      <c r="V51" s="465"/>
      <c r="W51" s="465"/>
      <c r="X51" s="465"/>
      <c r="Y51" s="465"/>
      <c r="Z51" s="465"/>
      <c r="AA51" s="465"/>
      <c r="AB51" s="465"/>
      <c r="AC51" s="465"/>
      <c r="AD51" s="465"/>
      <c r="AE51" s="465"/>
      <c r="AF51" s="465"/>
    </row>
    <row r="52" spans="1:32" s="19" customFormat="1" ht="14.1" customHeight="1">
      <c r="A52" s="488"/>
      <c r="B52" s="259"/>
      <c r="C52" s="497" t="s">
        <v>121</v>
      </c>
      <c r="D52" s="497"/>
      <c r="E52" s="497"/>
      <c r="F52" s="497"/>
      <c r="G52" s="250"/>
      <c r="H52" s="254" t="s">
        <v>11</v>
      </c>
      <c r="I52" s="499" t="s">
        <v>32</v>
      </c>
      <c r="J52" s="501" t="s">
        <v>33</v>
      </c>
      <c r="K52" s="464"/>
      <c r="L52" s="464"/>
      <c r="M52" s="464"/>
      <c r="N52" s="464"/>
      <c r="O52" s="464"/>
      <c r="P52" s="464"/>
      <c r="Q52" s="464"/>
      <c r="R52" s="464"/>
      <c r="S52" s="464"/>
      <c r="T52" s="464"/>
      <c r="U52" s="464"/>
      <c r="V52" s="464"/>
      <c r="W52" s="464"/>
      <c r="X52" s="464"/>
      <c r="Y52" s="464"/>
      <c r="Z52" s="464"/>
      <c r="AA52" s="464"/>
      <c r="AB52" s="464"/>
      <c r="AC52" s="464"/>
      <c r="AD52" s="464"/>
      <c r="AE52" s="464"/>
      <c r="AF52" s="464"/>
    </row>
    <row r="53" spans="1:32" s="19" customFormat="1" ht="14.1" customHeight="1">
      <c r="A53" s="496"/>
      <c r="B53" s="78"/>
      <c r="C53" s="498"/>
      <c r="D53" s="498"/>
      <c r="E53" s="498"/>
      <c r="F53" s="498"/>
      <c r="G53" s="252"/>
      <c r="H53" s="225" t="s">
        <v>123</v>
      </c>
      <c r="I53" s="500"/>
      <c r="J53" s="502"/>
      <c r="K53" s="465"/>
      <c r="L53" s="465"/>
      <c r="M53" s="465"/>
      <c r="N53" s="465"/>
      <c r="O53" s="465"/>
      <c r="P53" s="465"/>
      <c r="Q53" s="465"/>
      <c r="R53" s="465"/>
      <c r="S53" s="465"/>
      <c r="T53" s="465"/>
      <c r="U53" s="465"/>
      <c r="V53" s="465"/>
      <c r="W53" s="465"/>
      <c r="X53" s="465"/>
      <c r="Y53" s="465"/>
      <c r="Z53" s="465"/>
      <c r="AA53" s="465"/>
      <c r="AB53" s="465"/>
      <c r="AC53" s="465"/>
      <c r="AD53" s="465"/>
      <c r="AE53" s="465"/>
      <c r="AF53" s="465"/>
    </row>
    <row r="54" spans="1:32" ht="14.1" customHeight="1">
      <c r="A54" s="488"/>
      <c r="B54" s="490"/>
      <c r="C54" s="492" t="s">
        <v>124</v>
      </c>
      <c r="D54" s="493"/>
      <c r="E54" s="493"/>
      <c r="F54" s="493"/>
      <c r="G54" s="493"/>
      <c r="H54" s="493"/>
      <c r="I54" s="493"/>
      <c r="J54" s="494" t="s">
        <v>125</v>
      </c>
      <c r="K54" s="466"/>
      <c r="L54" s="466"/>
      <c r="M54" s="466"/>
      <c r="N54" s="466"/>
      <c r="O54" s="466"/>
      <c r="P54" s="466"/>
      <c r="Q54" s="466"/>
      <c r="R54" s="466"/>
      <c r="S54" s="466"/>
      <c r="T54" s="466"/>
      <c r="U54" s="466"/>
      <c r="V54" s="466"/>
      <c r="W54" s="466"/>
      <c r="X54" s="466"/>
      <c r="Y54" s="466"/>
      <c r="Z54" s="466"/>
      <c r="AA54" s="466"/>
      <c r="AB54" s="466"/>
      <c r="AC54" s="466"/>
      <c r="AD54" s="466"/>
      <c r="AE54" s="466"/>
      <c r="AF54" s="466"/>
    </row>
    <row r="55" spans="1:32" ht="14.1" customHeight="1">
      <c r="A55" s="489"/>
      <c r="B55" s="491"/>
      <c r="C55" s="483"/>
      <c r="D55" s="483"/>
      <c r="E55" s="483"/>
      <c r="F55" s="483"/>
      <c r="G55" s="483"/>
      <c r="H55" s="483"/>
      <c r="I55" s="483"/>
      <c r="J55" s="495"/>
      <c r="K55" s="467"/>
      <c r="L55" s="467"/>
      <c r="M55" s="467"/>
      <c r="N55" s="467"/>
      <c r="O55" s="467"/>
      <c r="P55" s="467"/>
      <c r="Q55" s="467"/>
      <c r="R55" s="467"/>
      <c r="S55" s="467"/>
      <c r="T55" s="467"/>
      <c r="U55" s="467"/>
      <c r="V55" s="467"/>
      <c r="W55" s="467"/>
      <c r="X55" s="467"/>
      <c r="Y55" s="467"/>
      <c r="Z55" s="467"/>
      <c r="AA55" s="467"/>
      <c r="AB55" s="467"/>
      <c r="AC55" s="467"/>
      <c r="AD55" s="467"/>
      <c r="AE55" s="467"/>
      <c r="AF55" s="467"/>
    </row>
    <row r="56" spans="1:32" ht="15.75" customHeight="1">
      <c r="A56" s="85"/>
      <c r="B56" s="86"/>
      <c r="C56" s="483" t="s">
        <v>126</v>
      </c>
      <c r="D56" s="478"/>
      <c r="E56" s="478"/>
      <c r="F56" s="478"/>
      <c r="G56" s="478"/>
      <c r="H56" s="478"/>
      <c r="I56" s="478"/>
      <c r="J56" s="30" t="s">
        <v>127</v>
      </c>
      <c r="K56" s="87">
        <f t="shared" ref="K56:AF56" si="28">K5-K9</f>
        <v>30188</v>
      </c>
      <c r="L56" s="87">
        <f t="shared" si="28"/>
        <v>29499</v>
      </c>
      <c r="M56" s="87">
        <f t="shared" si="28"/>
        <v>27728</v>
      </c>
      <c r="N56" s="87">
        <f t="shared" si="28"/>
        <v>29965</v>
      </c>
      <c r="O56" s="87">
        <f t="shared" si="28"/>
        <v>33155</v>
      </c>
      <c r="P56" s="87">
        <f t="shared" si="28"/>
        <v>35752</v>
      </c>
      <c r="Q56" s="87">
        <f t="shared" si="28"/>
        <v>32656</v>
      </c>
      <c r="R56" s="87">
        <f t="shared" si="28"/>
        <v>32924</v>
      </c>
      <c r="S56" s="87">
        <f t="shared" si="28"/>
        <v>34309</v>
      </c>
      <c r="T56" s="87">
        <f t="shared" si="28"/>
        <v>30911</v>
      </c>
      <c r="U56" s="87">
        <f t="shared" si="28"/>
        <v>26832</v>
      </c>
      <c r="V56" s="87">
        <f t="shared" si="28"/>
        <v>26038</v>
      </c>
      <c r="W56" s="87">
        <v>26011</v>
      </c>
      <c r="X56" s="87">
        <f t="shared" si="28"/>
        <v>29211</v>
      </c>
      <c r="Y56" s="87">
        <f t="shared" si="28"/>
        <v>28626.98</v>
      </c>
      <c r="Z56" s="87">
        <f t="shared" si="28"/>
        <v>28054.6404</v>
      </c>
      <c r="AA56" s="87">
        <f t="shared" si="28"/>
        <v>27493.747592</v>
      </c>
      <c r="AB56" s="87">
        <f t="shared" si="28"/>
        <v>26944.07264016</v>
      </c>
      <c r="AC56" s="87">
        <f t="shared" si="28"/>
        <v>26405</v>
      </c>
      <c r="AD56" s="87">
        <f t="shared" si="28"/>
        <v>25877.1</v>
      </c>
      <c r="AE56" s="87">
        <f t="shared" si="28"/>
        <v>25359.757999999998</v>
      </c>
      <c r="AF56" s="87">
        <f t="shared" si="28"/>
        <v>0</v>
      </c>
    </row>
    <row r="57" spans="1:32" ht="27.75" customHeight="1">
      <c r="A57" s="88"/>
      <c r="B57" s="89"/>
      <c r="C57" s="481" t="s">
        <v>128</v>
      </c>
      <c r="D57" s="478"/>
      <c r="E57" s="478"/>
      <c r="F57" s="478"/>
      <c r="G57" s="478"/>
      <c r="H57" s="484" t="s">
        <v>129</v>
      </c>
      <c r="I57" s="486"/>
      <c r="J57" s="487"/>
      <c r="K57" s="90"/>
      <c r="L57" s="90"/>
      <c r="M57" s="90"/>
      <c r="N57" s="90"/>
      <c r="O57" s="90"/>
      <c r="P57" s="90"/>
      <c r="Q57" s="90"/>
      <c r="R57" s="90"/>
      <c r="S57" s="90"/>
      <c r="T57" s="90"/>
      <c r="U57" s="90"/>
      <c r="V57" s="90"/>
      <c r="W57" s="90"/>
      <c r="X57" s="90"/>
      <c r="Y57" s="90"/>
      <c r="Z57" s="90"/>
      <c r="AA57" s="90"/>
      <c r="AB57" s="90"/>
      <c r="AC57" s="90"/>
      <c r="AD57" s="90"/>
      <c r="AE57" s="90"/>
      <c r="AF57" s="90"/>
    </row>
    <row r="58" spans="1:32" ht="27.75" customHeight="1">
      <c r="A58" s="91"/>
      <c r="B58" s="92"/>
      <c r="C58" s="480" t="s">
        <v>130</v>
      </c>
      <c r="D58" s="481"/>
      <c r="E58" s="481"/>
      <c r="F58" s="481"/>
      <c r="G58" s="481"/>
      <c r="H58" s="481"/>
      <c r="I58" s="93"/>
      <c r="J58" s="260" t="s">
        <v>131</v>
      </c>
      <c r="K58" s="261"/>
      <c r="L58" s="261"/>
      <c r="M58" s="261"/>
      <c r="N58" s="261"/>
      <c r="O58" s="261"/>
      <c r="P58" s="261"/>
      <c r="Q58" s="261"/>
      <c r="R58" s="261"/>
      <c r="S58" s="261"/>
      <c r="T58" s="261"/>
      <c r="U58" s="261"/>
      <c r="V58" s="90"/>
      <c r="W58" s="90"/>
      <c r="X58" s="90"/>
      <c r="Y58" s="90"/>
      <c r="Z58" s="90"/>
      <c r="AA58" s="90"/>
      <c r="AB58" s="90"/>
      <c r="AC58" s="90"/>
      <c r="AD58" s="90"/>
      <c r="AE58" s="90"/>
      <c r="AF58" s="90"/>
    </row>
    <row r="59" spans="1:32" ht="27.75" customHeight="1">
      <c r="A59" s="96"/>
      <c r="B59" s="97"/>
      <c r="C59" s="481" t="s">
        <v>132</v>
      </c>
      <c r="D59" s="478"/>
      <c r="E59" s="478"/>
      <c r="F59" s="478"/>
      <c r="G59" s="478"/>
      <c r="H59" s="478"/>
      <c r="I59" s="263"/>
      <c r="J59" s="99" t="s">
        <v>133</v>
      </c>
      <c r="K59" s="90"/>
      <c r="L59" s="90"/>
      <c r="M59" s="90"/>
      <c r="N59" s="90"/>
      <c r="O59" s="90"/>
      <c r="P59" s="90"/>
      <c r="Q59" s="90"/>
      <c r="R59" s="90"/>
      <c r="S59" s="90"/>
      <c r="T59" s="90"/>
      <c r="U59" s="90"/>
      <c r="V59" s="90"/>
      <c r="W59" s="90"/>
      <c r="X59" s="90"/>
      <c r="Y59" s="90"/>
      <c r="Z59" s="90"/>
      <c r="AA59" s="90"/>
      <c r="AB59" s="90"/>
      <c r="AC59" s="90"/>
      <c r="AD59" s="90"/>
      <c r="AE59" s="90"/>
      <c r="AF59" s="90"/>
    </row>
    <row r="60" spans="1:32" ht="27.75" customHeight="1">
      <c r="A60" s="100"/>
      <c r="B60" s="101"/>
      <c r="C60" s="482" t="s">
        <v>134</v>
      </c>
      <c r="D60" s="483"/>
      <c r="E60" s="483"/>
      <c r="F60" s="483"/>
      <c r="G60" s="483"/>
      <c r="H60" s="483"/>
      <c r="I60" s="102"/>
      <c r="J60" s="103" t="s">
        <v>135</v>
      </c>
      <c r="K60" s="262"/>
      <c r="L60" s="262"/>
      <c r="M60" s="262"/>
      <c r="N60" s="262"/>
      <c r="O60" s="262"/>
      <c r="P60" s="262"/>
      <c r="Q60" s="262"/>
      <c r="R60" s="262"/>
      <c r="S60" s="262"/>
      <c r="T60" s="262"/>
      <c r="U60" s="262"/>
      <c r="V60" s="90"/>
      <c r="W60" s="90"/>
      <c r="X60" s="90"/>
      <c r="Y60" s="90"/>
      <c r="Z60" s="90"/>
      <c r="AA60" s="90"/>
      <c r="AB60" s="90"/>
      <c r="AC60" s="90"/>
      <c r="AD60" s="90"/>
      <c r="AE60" s="90"/>
      <c r="AF60" s="90"/>
    </row>
    <row r="61" spans="1:32" ht="27.75" customHeight="1">
      <c r="A61" s="96"/>
      <c r="B61" s="97"/>
      <c r="C61" s="481" t="s">
        <v>136</v>
      </c>
      <c r="D61" s="478"/>
      <c r="E61" s="478"/>
      <c r="F61" s="478"/>
      <c r="G61" s="478"/>
      <c r="H61" s="484" t="s">
        <v>137</v>
      </c>
      <c r="I61" s="484"/>
      <c r="J61" s="485"/>
      <c r="K61" s="90"/>
      <c r="L61" s="90"/>
      <c r="M61" s="90"/>
      <c r="N61" s="90"/>
      <c r="O61" s="90"/>
      <c r="P61" s="90"/>
      <c r="Q61" s="90"/>
      <c r="R61" s="90"/>
      <c r="S61" s="90"/>
      <c r="T61" s="90"/>
      <c r="U61" s="90"/>
      <c r="V61" s="90"/>
      <c r="W61" s="90"/>
      <c r="X61" s="90"/>
      <c r="Y61" s="90"/>
      <c r="Z61" s="90"/>
      <c r="AA61" s="90"/>
      <c r="AB61" s="90"/>
      <c r="AC61" s="90"/>
      <c r="AD61" s="90"/>
      <c r="AE61" s="90"/>
      <c r="AF61" s="90"/>
    </row>
    <row r="62" spans="1:32" ht="15.75" customHeight="1">
      <c r="A62" s="85"/>
      <c r="B62" s="86"/>
      <c r="C62" s="477" t="s">
        <v>49</v>
      </c>
      <c r="D62" s="478"/>
      <c r="E62" s="478"/>
      <c r="F62" s="478"/>
      <c r="G62" s="478"/>
      <c r="H62" s="478"/>
      <c r="I62" s="97"/>
      <c r="J62" s="99" t="s">
        <v>138</v>
      </c>
      <c r="K62" s="90"/>
      <c r="L62" s="90"/>
      <c r="M62" s="90"/>
      <c r="N62" s="90"/>
      <c r="O62" s="90"/>
      <c r="P62" s="90"/>
      <c r="Q62" s="90"/>
      <c r="R62" s="90"/>
      <c r="S62" s="90"/>
      <c r="T62" s="90"/>
      <c r="U62" s="90"/>
      <c r="V62" s="90"/>
      <c r="W62" s="90"/>
      <c r="X62" s="90"/>
      <c r="Y62" s="90"/>
      <c r="Z62" s="90"/>
      <c r="AA62" s="90"/>
      <c r="AB62" s="90"/>
      <c r="AC62" s="90"/>
      <c r="AD62" s="90"/>
      <c r="AE62" s="90"/>
      <c r="AF62" s="90"/>
    </row>
    <row r="63" spans="1:32" ht="15.75" customHeight="1">
      <c r="A63" s="74"/>
      <c r="B63" s="75"/>
      <c r="C63" s="477" t="s">
        <v>139</v>
      </c>
      <c r="D63" s="478"/>
      <c r="E63" s="478"/>
      <c r="F63" s="478"/>
      <c r="G63" s="478"/>
      <c r="H63" s="478"/>
      <c r="I63" s="97"/>
      <c r="J63" s="99" t="s">
        <v>140</v>
      </c>
      <c r="K63" s="90"/>
      <c r="L63" s="90"/>
      <c r="M63" s="90"/>
      <c r="N63" s="90"/>
      <c r="O63" s="90"/>
      <c r="P63" s="90"/>
      <c r="Q63" s="90"/>
      <c r="R63" s="90"/>
      <c r="S63" s="90"/>
      <c r="T63" s="90"/>
      <c r="U63" s="90"/>
      <c r="V63" s="90"/>
      <c r="W63" s="90"/>
      <c r="X63" s="90"/>
      <c r="Y63" s="90"/>
      <c r="Z63" s="90"/>
      <c r="AA63" s="90"/>
      <c r="AB63" s="90"/>
      <c r="AC63" s="90"/>
      <c r="AD63" s="90"/>
      <c r="AE63" s="90"/>
      <c r="AF63" s="90"/>
    </row>
    <row r="64" spans="1:32" ht="15.75" customHeight="1">
      <c r="A64" s="5" t="s">
        <v>50</v>
      </c>
      <c r="B64" s="5"/>
      <c r="D64" s="31"/>
      <c r="I64" s="6"/>
      <c r="J64" s="5"/>
      <c r="V64" s="6" t="s">
        <v>37</v>
      </c>
      <c r="W64" s="6"/>
      <c r="X64" s="6"/>
      <c r="Y64" s="6"/>
      <c r="Z64" s="6"/>
      <c r="AA64" s="6"/>
      <c r="AB64" s="6"/>
      <c r="AC64" s="6"/>
      <c r="AD64" s="6"/>
      <c r="AE64" s="6"/>
      <c r="AF64" s="6"/>
    </row>
    <row r="65" spans="1:32" ht="15.75" customHeight="1">
      <c r="A65" s="7"/>
      <c r="B65" s="8"/>
      <c r="C65" s="8"/>
      <c r="D65" s="32"/>
      <c r="E65" s="8"/>
      <c r="F65" s="8"/>
      <c r="G65" s="8"/>
      <c r="H65" s="9" t="s">
        <v>38</v>
      </c>
      <c r="I65" s="9"/>
      <c r="J65" s="105"/>
      <c r="K65" s="264" t="s">
        <v>4</v>
      </c>
      <c r="L65" s="264" t="s">
        <v>5</v>
      </c>
      <c r="M65" s="462" t="s">
        <v>6</v>
      </c>
      <c r="N65" s="462"/>
      <c r="O65" s="462"/>
      <c r="P65" s="462"/>
      <c r="Q65" s="462"/>
      <c r="R65" s="462"/>
      <c r="S65" s="462"/>
      <c r="T65" s="462"/>
      <c r="U65" s="462"/>
      <c r="V65" s="462"/>
      <c r="W65" s="462"/>
      <c r="X65" s="462"/>
      <c r="Y65" s="462"/>
      <c r="Z65" s="462"/>
      <c r="AA65" s="462"/>
      <c r="AB65" s="462"/>
      <c r="AC65" s="462"/>
      <c r="AD65" s="462"/>
      <c r="AE65" s="462"/>
      <c r="AF65" s="462"/>
    </row>
    <row r="66" spans="1:32" ht="30" customHeight="1">
      <c r="A66" s="13"/>
      <c r="B66" s="14"/>
      <c r="C66" s="14" t="s">
        <v>57</v>
      </c>
      <c r="D66" s="14"/>
      <c r="E66" s="14" t="s">
        <v>58</v>
      </c>
      <c r="F66" s="14"/>
      <c r="G66" s="14"/>
      <c r="H66" s="14"/>
      <c r="I66" s="106"/>
      <c r="J66" s="39"/>
      <c r="K66" s="16" t="s">
        <v>7</v>
      </c>
      <c r="L66" s="16" t="s">
        <v>8</v>
      </c>
      <c r="M66" s="479"/>
      <c r="N66" s="463"/>
      <c r="O66" s="463"/>
      <c r="P66" s="463"/>
      <c r="Q66" s="463"/>
      <c r="R66" s="463"/>
      <c r="S66" s="463"/>
      <c r="T66" s="463"/>
      <c r="U66" s="463"/>
      <c r="V66" s="463"/>
      <c r="W66" s="463"/>
      <c r="X66" s="463"/>
      <c r="Y66" s="463"/>
      <c r="Z66" s="463"/>
      <c r="AA66" s="463"/>
      <c r="AB66" s="463"/>
      <c r="AC66" s="463"/>
      <c r="AD66" s="463"/>
      <c r="AE66" s="463"/>
      <c r="AF66" s="463"/>
    </row>
    <row r="67" spans="1:32" ht="15.75" customHeight="1">
      <c r="A67" s="107"/>
      <c r="B67" s="93"/>
      <c r="C67" s="475" t="s">
        <v>51</v>
      </c>
      <c r="D67" s="475"/>
      <c r="E67" s="475"/>
      <c r="F67" s="475"/>
      <c r="G67" s="247"/>
      <c r="H67" s="247"/>
      <c r="I67" s="263"/>
      <c r="J67" s="251"/>
      <c r="K67" s="109">
        <f>K68+K69</f>
        <v>10261</v>
      </c>
      <c r="L67" s="109">
        <f t="shared" ref="L67:V67" si="29">L68+L69</f>
        <v>11279</v>
      </c>
      <c r="M67" s="109">
        <f t="shared" si="29"/>
        <v>11016</v>
      </c>
      <c r="N67" s="109">
        <f t="shared" si="29"/>
        <v>5744</v>
      </c>
      <c r="O67" s="109">
        <f t="shared" si="29"/>
        <v>3840</v>
      </c>
      <c r="P67" s="109">
        <f t="shared" si="29"/>
        <v>4711</v>
      </c>
      <c r="Q67" s="109">
        <f t="shared" si="29"/>
        <v>2700</v>
      </c>
      <c r="R67" s="109">
        <f t="shared" si="29"/>
        <v>4615</v>
      </c>
      <c r="S67" s="109">
        <f t="shared" si="29"/>
        <v>8503</v>
      </c>
      <c r="T67" s="109">
        <f>T68+T69</f>
        <v>16404</v>
      </c>
      <c r="U67" s="109">
        <f t="shared" si="29"/>
        <v>19214</v>
      </c>
      <c r="V67" s="109">
        <f t="shared" si="29"/>
        <v>14704</v>
      </c>
      <c r="W67" s="109">
        <v>1500</v>
      </c>
      <c r="X67" s="109">
        <f t="shared" ref="X67:AF67" si="30">X68+X69</f>
        <v>1279</v>
      </c>
      <c r="Y67" s="109">
        <f t="shared" si="30"/>
        <v>1063</v>
      </c>
      <c r="Z67" s="109">
        <f t="shared" si="30"/>
        <v>911</v>
      </c>
      <c r="AA67" s="109">
        <f t="shared" si="30"/>
        <v>775</v>
      </c>
      <c r="AB67" s="109">
        <f t="shared" si="30"/>
        <v>639</v>
      </c>
      <c r="AC67" s="109">
        <f t="shared" si="30"/>
        <v>531</v>
      </c>
      <c r="AD67" s="109">
        <f t="shared" si="30"/>
        <v>435</v>
      </c>
      <c r="AE67" s="109">
        <f t="shared" si="30"/>
        <v>339</v>
      </c>
      <c r="AF67" s="109">
        <f t="shared" si="30"/>
        <v>0</v>
      </c>
    </row>
    <row r="68" spans="1:32" ht="15.75" customHeight="1">
      <c r="A68" s="34"/>
      <c r="B68" s="35"/>
      <c r="C68" s="35"/>
      <c r="D68" s="110"/>
      <c r="E68" s="35"/>
      <c r="F68" s="36"/>
      <c r="G68" s="472" t="s">
        <v>52</v>
      </c>
      <c r="H68" s="473"/>
      <c r="I68" s="473"/>
      <c r="J68" s="474"/>
      <c r="K68" s="51">
        <v>4362</v>
      </c>
      <c r="L68" s="51">
        <v>4089</v>
      </c>
      <c r="M68" s="51">
        <v>3753</v>
      </c>
      <c r="N68" s="51">
        <v>3429</v>
      </c>
      <c r="O68" s="51">
        <v>3149</v>
      </c>
      <c r="P68" s="51">
        <v>2919</v>
      </c>
      <c r="Q68" s="51">
        <v>2700</v>
      </c>
      <c r="R68" s="51">
        <v>2325</v>
      </c>
      <c r="S68" s="51">
        <v>2075</v>
      </c>
      <c r="T68" s="51">
        <v>1992</v>
      </c>
      <c r="U68" s="51">
        <v>2129</v>
      </c>
      <c r="V68" s="51">
        <v>1726</v>
      </c>
      <c r="W68" s="51">
        <v>1501</v>
      </c>
      <c r="X68" s="51">
        <f t="shared" ref="X68:AE68" si="31">SUM(X12)</f>
        <v>1279</v>
      </c>
      <c r="Y68" s="51">
        <f t="shared" si="31"/>
        <v>1063</v>
      </c>
      <c r="Z68" s="51">
        <f t="shared" si="31"/>
        <v>911</v>
      </c>
      <c r="AA68" s="51">
        <f t="shared" si="31"/>
        <v>775</v>
      </c>
      <c r="AB68" s="51">
        <f t="shared" si="31"/>
        <v>639</v>
      </c>
      <c r="AC68" s="51">
        <f t="shared" si="31"/>
        <v>531</v>
      </c>
      <c r="AD68" s="51">
        <f t="shared" si="31"/>
        <v>435</v>
      </c>
      <c r="AE68" s="51">
        <f t="shared" si="31"/>
        <v>339</v>
      </c>
      <c r="AF68" s="51"/>
    </row>
    <row r="69" spans="1:32" ht="15.75" customHeight="1">
      <c r="A69" s="37"/>
      <c r="B69" s="38"/>
      <c r="C69" s="35"/>
      <c r="D69" s="110"/>
      <c r="E69" s="35"/>
      <c r="F69" s="36"/>
      <c r="G69" s="472" t="s">
        <v>53</v>
      </c>
      <c r="H69" s="473"/>
      <c r="I69" s="473"/>
      <c r="J69" s="474"/>
      <c r="K69" s="51">
        <v>5899</v>
      </c>
      <c r="L69" s="51">
        <v>7190</v>
      </c>
      <c r="M69" s="51">
        <v>7263</v>
      </c>
      <c r="N69" s="51">
        <v>2315</v>
      </c>
      <c r="O69" s="51">
        <v>691</v>
      </c>
      <c r="P69" s="51">
        <v>1792</v>
      </c>
      <c r="Q69" s="51"/>
      <c r="R69" s="51">
        <v>2290</v>
      </c>
      <c r="S69" s="51">
        <v>6428</v>
      </c>
      <c r="T69" s="51">
        <v>14412</v>
      </c>
      <c r="U69" s="51">
        <v>17085</v>
      </c>
      <c r="V69" s="51">
        <v>12978</v>
      </c>
      <c r="W69" s="51"/>
      <c r="X69" s="51"/>
      <c r="Y69" s="51"/>
      <c r="Z69" s="51"/>
      <c r="AA69" s="51"/>
      <c r="AB69" s="51"/>
      <c r="AC69" s="51"/>
      <c r="AD69" s="51"/>
      <c r="AE69" s="51"/>
      <c r="AF69" s="51"/>
    </row>
    <row r="70" spans="1:32" ht="15.75" customHeight="1">
      <c r="A70" s="107"/>
      <c r="B70" s="93"/>
      <c r="C70" s="475" t="s">
        <v>54</v>
      </c>
      <c r="D70" s="475"/>
      <c r="E70" s="475"/>
      <c r="F70" s="475"/>
      <c r="G70" s="247"/>
      <c r="H70" s="247"/>
      <c r="I70" s="263"/>
      <c r="J70" s="251"/>
      <c r="K70" s="46">
        <f>K71+K72</f>
        <v>110915</v>
      </c>
      <c r="L70" s="46">
        <f t="shared" ref="L70:V70" si="32">L71+L72</f>
        <v>36783</v>
      </c>
      <c r="M70" s="46">
        <f t="shared" si="32"/>
        <v>37002</v>
      </c>
      <c r="N70" s="46">
        <f t="shared" si="32"/>
        <v>36234</v>
      </c>
      <c r="O70" s="46">
        <f t="shared" si="32"/>
        <v>16219</v>
      </c>
      <c r="P70" s="46">
        <f t="shared" si="32"/>
        <v>19426</v>
      </c>
      <c r="Q70" s="46">
        <f t="shared" si="32"/>
        <v>14308</v>
      </c>
      <c r="R70" s="46"/>
      <c r="S70" s="46">
        <f t="shared" si="32"/>
        <v>15145</v>
      </c>
      <c r="T70" s="46">
        <f>T71+T72</f>
        <v>20923</v>
      </c>
      <c r="U70" s="46">
        <f t="shared" si="32"/>
        <v>16937</v>
      </c>
      <c r="V70" s="46">
        <f t="shared" si="32"/>
        <v>18662</v>
      </c>
      <c r="W70" s="46">
        <v>28449</v>
      </c>
      <c r="X70" s="46">
        <f t="shared" ref="X70:AF70" si="33">X71+X72</f>
        <v>25070</v>
      </c>
      <c r="Y70" s="46">
        <f t="shared" si="33"/>
        <v>23866</v>
      </c>
      <c r="Z70" s="46">
        <f t="shared" si="33"/>
        <v>23863</v>
      </c>
      <c r="AA70" s="46">
        <f t="shared" si="33"/>
        <v>24300</v>
      </c>
      <c r="AB70" s="46">
        <f t="shared" si="33"/>
        <v>24404</v>
      </c>
      <c r="AC70" s="46">
        <f t="shared" si="33"/>
        <v>23542</v>
      </c>
      <c r="AD70" s="46">
        <f t="shared" si="33"/>
        <v>23490</v>
      </c>
      <c r="AE70" s="46">
        <f t="shared" si="33"/>
        <v>23580</v>
      </c>
      <c r="AF70" s="46">
        <f t="shared" si="33"/>
        <v>0</v>
      </c>
    </row>
    <row r="71" spans="1:32" ht="15.75" customHeight="1">
      <c r="A71" s="34"/>
      <c r="B71" s="35"/>
      <c r="C71" s="35"/>
      <c r="D71" s="110"/>
      <c r="E71" s="35"/>
      <c r="F71" s="36"/>
      <c r="G71" s="472" t="s">
        <v>52</v>
      </c>
      <c r="H71" s="473"/>
      <c r="I71" s="473"/>
      <c r="J71" s="474"/>
      <c r="K71" s="51">
        <v>29954</v>
      </c>
      <c r="L71" s="51">
        <v>22118</v>
      </c>
      <c r="M71" s="51">
        <v>21803</v>
      </c>
      <c r="N71" s="51">
        <v>21559</v>
      </c>
      <c r="O71" s="51">
        <v>12222</v>
      </c>
      <c r="P71" s="51">
        <v>10535</v>
      </c>
      <c r="Q71" s="51">
        <v>9835</v>
      </c>
      <c r="R71" s="51">
        <v>9160</v>
      </c>
      <c r="S71" s="51">
        <v>9355</v>
      </c>
      <c r="T71" s="51">
        <v>9065</v>
      </c>
      <c r="U71" s="51">
        <v>9486</v>
      </c>
      <c r="V71" s="51">
        <v>9200</v>
      </c>
      <c r="W71" s="51">
        <v>9426</v>
      </c>
      <c r="X71" s="51">
        <f>SUM(X28)</f>
        <v>9859</v>
      </c>
      <c r="Y71" s="51">
        <f t="shared" ref="Y71:AE71" si="34">SUM(Y28)</f>
        <v>8655</v>
      </c>
      <c r="Z71" s="51">
        <f t="shared" si="34"/>
        <v>8652</v>
      </c>
      <c r="AA71" s="51">
        <f t="shared" si="34"/>
        <v>9089</v>
      </c>
      <c r="AB71" s="51">
        <f t="shared" si="34"/>
        <v>9193</v>
      </c>
      <c r="AC71" s="51">
        <f t="shared" si="34"/>
        <v>8331</v>
      </c>
      <c r="AD71" s="51">
        <f t="shared" si="34"/>
        <v>8279</v>
      </c>
      <c r="AE71" s="51">
        <f t="shared" si="34"/>
        <v>8369</v>
      </c>
      <c r="AF71" s="51"/>
    </row>
    <row r="72" spans="1:32" ht="15.75" customHeight="1">
      <c r="A72" s="37"/>
      <c r="B72" s="38"/>
      <c r="C72" s="38"/>
      <c r="D72" s="111"/>
      <c r="E72" s="38"/>
      <c r="F72" s="39"/>
      <c r="G72" s="472" t="s">
        <v>53</v>
      </c>
      <c r="H72" s="473"/>
      <c r="I72" s="473"/>
      <c r="J72" s="474"/>
      <c r="K72" s="51">
        <v>80961</v>
      </c>
      <c r="L72" s="51">
        <v>14665</v>
      </c>
      <c r="M72" s="51">
        <v>15199</v>
      </c>
      <c r="N72" s="51">
        <v>14675</v>
      </c>
      <c r="O72" s="51">
        <v>3997</v>
      </c>
      <c r="P72" s="51">
        <v>8891</v>
      </c>
      <c r="Q72" s="51">
        <v>4473</v>
      </c>
      <c r="R72" s="51">
        <v>7265</v>
      </c>
      <c r="S72" s="51">
        <v>5790</v>
      </c>
      <c r="T72" s="51">
        <v>11858</v>
      </c>
      <c r="U72" s="51">
        <f t="shared" ref="U72:AC72" si="35">SUM(U27-U71)</f>
        <v>7451</v>
      </c>
      <c r="V72" s="51">
        <f t="shared" si="35"/>
        <v>9462</v>
      </c>
      <c r="W72" s="51">
        <v>19023</v>
      </c>
      <c r="X72" s="51">
        <f>SUM(X27-X71)</f>
        <v>15211</v>
      </c>
      <c r="Y72" s="51">
        <f t="shared" si="35"/>
        <v>15211</v>
      </c>
      <c r="Z72" s="51">
        <f t="shared" si="35"/>
        <v>15211</v>
      </c>
      <c r="AA72" s="51">
        <f t="shared" si="35"/>
        <v>15211</v>
      </c>
      <c r="AB72" s="51">
        <f t="shared" si="35"/>
        <v>15211</v>
      </c>
      <c r="AC72" s="51">
        <f t="shared" si="35"/>
        <v>15211</v>
      </c>
      <c r="AD72" s="51">
        <f t="shared" ref="AD72:AE72" si="36">SUM(AD27-AD71)</f>
        <v>15211</v>
      </c>
      <c r="AE72" s="51">
        <f t="shared" si="36"/>
        <v>15211</v>
      </c>
      <c r="AF72" s="51"/>
    </row>
    <row r="73" spans="1:32">
      <c r="A73" s="112"/>
      <c r="B73" s="247"/>
      <c r="C73" s="476" t="s">
        <v>55</v>
      </c>
      <c r="D73" s="473"/>
      <c r="E73" s="473"/>
      <c r="F73" s="473"/>
      <c r="G73" s="247"/>
      <c r="H73" s="247"/>
      <c r="I73" s="263"/>
      <c r="J73" s="251"/>
      <c r="K73" s="109">
        <f>K67+K70</f>
        <v>121176</v>
      </c>
      <c r="L73" s="109">
        <f t="shared" ref="L73:V73" si="37">L67+L70</f>
        <v>48062</v>
      </c>
      <c r="M73" s="109">
        <f t="shared" si="37"/>
        <v>48018</v>
      </c>
      <c r="N73" s="109">
        <f t="shared" si="37"/>
        <v>41978</v>
      </c>
      <c r="O73" s="109">
        <f t="shared" si="37"/>
        <v>20059</v>
      </c>
      <c r="P73" s="109">
        <f t="shared" si="37"/>
        <v>24137</v>
      </c>
      <c r="Q73" s="109">
        <f t="shared" si="37"/>
        <v>17008</v>
      </c>
      <c r="R73" s="109">
        <f t="shared" si="37"/>
        <v>4615</v>
      </c>
      <c r="S73" s="109">
        <f t="shared" si="37"/>
        <v>23648</v>
      </c>
      <c r="T73" s="109">
        <f>T67+T70</f>
        <v>37327</v>
      </c>
      <c r="U73" s="109">
        <f t="shared" si="37"/>
        <v>36151</v>
      </c>
      <c r="V73" s="109">
        <f t="shared" si="37"/>
        <v>33366</v>
      </c>
      <c r="W73" s="109">
        <v>29949</v>
      </c>
      <c r="X73" s="109">
        <f t="shared" ref="X73:AF73" si="38">X67+X70</f>
        <v>26349</v>
      </c>
      <c r="Y73" s="109">
        <f t="shared" si="38"/>
        <v>24929</v>
      </c>
      <c r="Z73" s="109">
        <f t="shared" si="38"/>
        <v>24774</v>
      </c>
      <c r="AA73" s="109">
        <f t="shared" si="38"/>
        <v>25075</v>
      </c>
      <c r="AB73" s="109">
        <f t="shared" si="38"/>
        <v>25043</v>
      </c>
      <c r="AC73" s="109">
        <f t="shared" si="38"/>
        <v>24073</v>
      </c>
      <c r="AD73" s="109">
        <f t="shared" si="38"/>
        <v>23925</v>
      </c>
      <c r="AE73" s="109">
        <f t="shared" si="38"/>
        <v>23919</v>
      </c>
      <c r="AF73" s="109">
        <f t="shared" si="38"/>
        <v>0</v>
      </c>
    </row>
  </sheetData>
  <mergeCells count="196">
    <mergeCell ref="G72:J72"/>
    <mergeCell ref="C73:F73"/>
    <mergeCell ref="AF65:AF66"/>
    <mergeCell ref="C67:F67"/>
    <mergeCell ref="G68:J68"/>
    <mergeCell ref="G69:J69"/>
    <mergeCell ref="C70:F70"/>
    <mergeCell ref="G71:J71"/>
    <mergeCell ref="Z65:Z66"/>
    <mergeCell ref="AA65:AA66"/>
    <mergeCell ref="AB65:AB66"/>
    <mergeCell ref="AC65:AC66"/>
    <mergeCell ref="AD65:AD66"/>
    <mergeCell ref="AE65:AE66"/>
    <mergeCell ref="T65:T66"/>
    <mergeCell ref="U65:U66"/>
    <mergeCell ref="V65:V66"/>
    <mergeCell ref="W65:W66"/>
    <mergeCell ref="X65:X66"/>
    <mergeCell ref="Y65:Y66"/>
    <mergeCell ref="N65:N66"/>
    <mergeCell ref="O65:O66"/>
    <mergeCell ref="P65:P66"/>
    <mergeCell ref="Q65:Q66"/>
    <mergeCell ref="R65:R66"/>
    <mergeCell ref="S65:S66"/>
    <mergeCell ref="C60:H60"/>
    <mergeCell ref="C61:G61"/>
    <mergeCell ref="H61:J61"/>
    <mergeCell ref="C62:H62"/>
    <mergeCell ref="C63:H63"/>
    <mergeCell ref="M65:M66"/>
    <mergeCell ref="AF54:AF55"/>
    <mergeCell ref="C56:I56"/>
    <mergeCell ref="C57:G57"/>
    <mergeCell ref="H57:J57"/>
    <mergeCell ref="C58:H58"/>
    <mergeCell ref="C59:H59"/>
    <mergeCell ref="Z54:Z55"/>
    <mergeCell ref="AA54:AA55"/>
    <mergeCell ref="AB54:AB55"/>
    <mergeCell ref="AC54:AC55"/>
    <mergeCell ref="AD54:AD55"/>
    <mergeCell ref="AE54:AE55"/>
    <mergeCell ref="T54:T55"/>
    <mergeCell ref="U54:U55"/>
    <mergeCell ref="V54:V55"/>
    <mergeCell ref="W54:W55"/>
    <mergeCell ref="X54:X55"/>
    <mergeCell ref="Y54:Y55"/>
    <mergeCell ref="N54:N55"/>
    <mergeCell ref="O54:O55"/>
    <mergeCell ref="P54:P55"/>
    <mergeCell ref="Q54:Q55"/>
    <mergeCell ref="R54:R55"/>
    <mergeCell ref="S54:S55"/>
    <mergeCell ref="AD52:AD53"/>
    <mergeCell ref="O52:O53"/>
    <mergeCell ref="P52:P53"/>
    <mergeCell ref="Q52:Q53"/>
    <mergeCell ref="AE52:AE53"/>
    <mergeCell ref="AF52:AF53"/>
    <mergeCell ref="A54:A55"/>
    <mergeCell ref="B54:B55"/>
    <mergeCell ref="C54:I55"/>
    <mergeCell ref="J54:J55"/>
    <mergeCell ref="K54:K55"/>
    <mergeCell ref="L54:L55"/>
    <mergeCell ref="M54:M55"/>
    <mergeCell ref="X52:X53"/>
    <mergeCell ref="Y52:Y53"/>
    <mergeCell ref="Z52:Z53"/>
    <mergeCell ref="AA52:AA53"/>
    <mergeCell ref="AB52:AB53"/>
    <mergeCell ref="AC52:AC53"/>
    <mergeCell ref="R52:R53"/>
    <mergeCell ref="S52:S53"/>
    <mergeCell ref="T52:T53"/>
    <mergeCell ref="U52:U53"/>
    <mergeCell ref="V52:V53"/>
    <mergeCell ref="W52:W53"/>
    <mergeCell ref="L52:L53"/>
    <mergeCell ref="M52:M53"/>
    <mergeCell ref="N52:N53"/>
    <mergeCell ref="AB50:AB51"/>
    <mergeCell ref="AC50:AC51"/>
    <mergeCell ref="AD50:AD51"/>
    <mergeCell ref="AE50:AE51"/>
    <mergeCell ref="AF50:AF51"/>
    <mergeCell ref="A52:A53"/>
    <mergeCell ref="C52:F53"/>
    <mergeCell ref="I52:I53"/>
    <mergeCell ref="J52:J53"/>
    <mergeCell ref="K52:K53"/>
    <mergeCell ref="V50:V51"/>
    <mergeCell ref="W50:W51"/>
    <mergeCell ref="X50:X51"/>
    <mergeCell ref="Y50:Y51"/>
    <mergeCell ref="Z50:Z51"/>
    <mergeCell ref="AA50:AA51"/>
    <mergeCell ref="P50:P51"/>
    <mergeCell ref="Q50:Q51"/>
    <mergeCell ref="R50:R51"/>
    <mergeCell ref="S50:S51"/>
    <mergeCell ref="T50:T51"/>
    <mergeCell ref="U50:U51"/>
    <mergeCell ref="J50:J51"/>
    <mergeCell ref="K50:K51"/>
    <mergeCell ref="L50:L51"/>
    <mergeCell ref="M50:M51"/>
    <mergeCell ref="N50:N51"/>
    <mergeCell ref="O50:O51"/>
    <mergeCell ref="A48:A49"/>
    <mergeCell ref="C48:F48"/>
    <mergeCell ref="G48:I48"/>
    <mergeCell ref="C49:F49"/>
    <mergeCell ref="G49:I49"/>
    <mergeCell ref="A50:A51"/>
    <mergeCell ref="C50:F51"/>
    <mergeCell ref="I50:I51"/>
    <mergeCell ref="C43:F43"/>
    <mergeCell ref="C44:F44"/>
    <mergeCell ref="C45:F45"/>
    <mergeCell ref="C46:F46"/>
    <mergeCell ref="H46:I46"/>
    <mergeCell ref="C47:I47"/>
    <mergeCell ref="E39:J39"/>
    <mergeCell ref="E40:J40"/>
    <mergeCell ref="E41:F41"/>
    <mergeCell ref="H41:I41"/>
    <mergeCell ref="C42:F42"/>
    <mergeCell ref="H42:I42"/>
    <mergeCell ref="E23:F23"/>
    <mergeCell ref="H23:I23"/>
    <mergeCell ref="A24:A41"/>
    <mergeCell ref="B24:B33"/>
    <mergeCell ref="E24:I24"/>
    <mergeCell ref="E25:J25"/>
    <mergeCell ref="E26:J26"/>
    <mergeCell ref="E27:J27"/>
    <mergeCell ref="E28:J28"/>
    <mergeCell ref="E29:J29"/>
    <mergeCell ref="E30:J30"/>
    <mergeCell ref="E31:J31"/>
    <mergeCell ref="E32:J32"/>
    <mergeCell ref="E33:J33"/>
    <mergeCell ref="B34:B40"/>
    <mergeCell ref="E34:I34"/>
    <mergeCell ref="E35:J35"/>
    <mergeCell ref="G36:J36"/>
    <mergeCell ref="E37:I37"/>
    <mergeCell ref="E38:J38"/>
    <mergeCell ref="B14:B22"/>
    <mergeCell ref="D14:I14"/>
    <mergeCell ref="E15:J15"/>
    <mergeCell ref="F16:J16"/>
    <mergeCell ref="G17:J17"/>
    <mergeCell ref="F18:J18"/>
    <mergeCell ref="E19:J19"/>
    <mergeCell ref="F20:J20"/>
    <mergeCell ref="G21:J21"/>
    <mergeCell ref="F22:J22"/>
    <mergeCell ref="G8:J8"/>
    <mergeCell ref="F9:I9"/>
    <mergeCell ref="F10:J10"/>
    <mergeCell ref="E11:J11"/>
    <mergeCell ref="F12:J12"/>
    <mergeCell ref="F13:J13"/>
    <mergeCell ref="AC2:AC3"/>
    <mergeCell ref="AD2:AD3"/>
    <mergeCell ref="AE2:AE3"/>
    <mergeCell ref="P2:P3"/>
    <mergeCell ref="AF2:AF3"/>
    <mergeCell ref="A4:A23"/>
    <mergeCell ref="B4:B13"/>
    <mergeCell ref="D4:I4"/>
    <mergeCell ref="E5:I5"/>
    <mergeCell ref="F6:J6"/>
    <mergeCell ref="G7:J7"/>
    <mergeCell ref="W2:W3"/>
    <mergeCell ref="X2:X3"/>
    <mergeCell ref="Y2:Y3"/>
    <mergeCell ref="Z2:Z3"/>
    <mergeCell ref="AA2:AA3"/>
    <mergeCell ref="AB2:AB3"/>
    <mergeCell ref="Q2:Q3"/>
    <mergeCell ref="R2:R3"/>
    <mergeCell ref="S2:S3"/>
    <mergeCell ref="T2:T3"/>
    <mergeCell ref="U2:U3"/>
    <mergeCell ref="V2:V3"/>
    <mergeCell ref="K2:K3"/>
    <mergeCell ref="L2:L3"/>
    <mergeCell ref="M2:M3"/>
    <mergeCell ref="N2:N3"/>
    <mergeCell ref="O2:O3"/>
  </mergeCells>
  <phoneticPr fontId="1"/>
  <pageMargins left="0.47244094488188981" right="0.47244094488188981" top="0.98425196850393704" bottom="0.39370078740157483" header="0.51181102362204722" footer="0.35433070866141736"/>
  <pageSetup paperSize="9" scale="79" orientation="landscape" blackAndWhite="1" r:id="rId1"/>
  <headerFooter alignWithMargins="0">
    <oddHeader xml:space="preserve">&amp;L&amp;12様式第2号（法非適用企業）&amp;C&amp;"ＭＳ Ｐゴシック,標準"&amp;20投資・財政計画
（収支計画）&amp;R
</oddHeader>
  </headerFooter>
  <rowBreaks count="1" manualBreakCount="1">
    <brk id="41" max="3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9</vt:i4>
      </vt:variant>
    </vt:vector>
  </HeadingPairs>
  <TitlesOfParts>
    <vt:vector size="14" baseType="lpstr">
      <vt:lpstr>別添１－２　（水道事業）</vt:lpstr>
      <vt:lpstr>別紙（非適）</vt:lpstr>
      <vt:lpstr>2年ごと</vt:lpstr>
      <vt:lpstr>5年</vt:lpstr>
      <vt:lpstr>5年 (2)</vt:lpstr>
      <vt:lpstr>'2年ごと'!Print_Area</vt:lpstr>
      <vt:lpstr>'5年'!Print_Area</vt:lpstr>
      <vt:lpstr>'5年 (2)'!Print_Area</vt:lpstr>
      <vt:lpstr>'別紙（非適）'!Print_Area</vt:lpstr>
      <vt:lpstr>'別添１－２　（水道事業）'!Print_Area</vt:lpstr>
      <vt:lpstr>'2年ごと'!Print_Titles</vt:lpstr>
      <vt:lpstr>'5年'!Print_Titles</vt:lpstr>
      <vt:lpstr>'5年 (2)'!Print_Titles</vt:lpstr>
      <vt:lpstr>'別紙（非適）'!Print_Titles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2021-06-29T07:11:21Z</dcterms:modified>
</cp:coreProperties>
</file>