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3.1.1\pub\03.建設産業課\LANDISK_kensan\水道係\公営企業に係る経営分析表\"/>
    </mc:Choice>
  </mc:AlternateContent>
  <workbookProtection workbookAlgorithmName="SHA-512" workbookHashValue="e2DQt1pG0OGK/YNkwsNZTDOcuhXa/XLQM4pvKBoqyMTCOlLXs+0dQcTdq/1HKe/w1lW4MG2MDqUGFweAjeh/yw==" workbookSaltValue="3zB2V6r58fNXGtCQIGUK1g==" workbookSpinCount="100000" lockStructure="1"/>
  <bookViews>
    <workbookView xWindow="0" yWindow="0" windowWidth="16028" windowHeight="8189"/>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Q6" i="5"/>
  <c r="P6" i="5"/>
  <c r="O6" i="5"/>
  <c r="N6" i="5"/>
  <c r="B10" i="4" s="1"/>
  <c r="M6" i="5"/>
  <c r="L6" i="5"/>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AL10" i="4"/>
  <c r="W10" i="4"/>
  <c r="P10" i="4"/>
  <c r="I10" i="4"/>
  <c r="BB8" i="4"/>
  <c r="AT8" i="4"/>
  <c r="AL8" i="4"/>
  <c r="AD8" i="4"/>
  <c r="W8" i="4"/>
  <c r="P8" i="4"/>
  <c r="I8" i="4"/>
  <c r="C10" i="5" l="1"/>
  <c r="D10" i="5"/>
  <c r="E10" i="5"/>
  <c r="B10" i="5"/>
</calcChain>
</file>

<file path=xl/sharedStrings.xml><?xml version="1.0" encoding="utf-8"?>
<sst xmlns="http://schemas.openxmlformats.org/spreadsheetml/2006/main" count="225" uniqueCount="113">
  <si>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</si>
  <si>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</si>
  <si>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</si>
  <si>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</si>
  <si>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</si>
  <si>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</si>
  <si>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</si>
  <si>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</si>
  <si>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</si>
  <si>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</si>
  <si>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</si>
  <si>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</si>
  <si>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</si>
  <si>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</si>
  <si>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</si>
  <si>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</si>
  <si>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</si>
  <si>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</si>
  <si>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</si>
  <si>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</si>
  <si>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</si>
  <si>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</si>
  <si>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</si>
  <si>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</si>
  <si>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</si>
  <si>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</si>
  <si>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</si>
  <si>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</si>
  <si>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</si>
  <si>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</si>
  <si>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</si>
  <si>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</si>
  <si>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</si>
  <si>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</si>
  <si>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</si>
  <si>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</si>
  <si>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</si>
  <si>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</si>
  <si>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</si>
  <si>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</si>
  <si>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</si>
  <si>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</si>
  <si>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</si>
  <si>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</si>
  <si>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</si>
  <si>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</si>
  <si>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</si>
  <si>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</si>
  <si>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</si>
  <si>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</si>
  <si>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</si>
  <si>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</si>
  <si>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</si>
  <si>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</si>
  <si>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</si>
  <si>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</si>
  <si>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</si>
  <si>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</si>
  <si>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</si>
  <si>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</si>
  <si>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</si>
  <si>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</si>
  <si>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</si>
  <si>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</si>
  <si>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</si>
  <si>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</si>
  <si>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</si>
  <si>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</si>
  <si>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</si>
  <si>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</si>
  <si>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</si>
  <si>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</si>
  <si>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</si>
  <si>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</si>
  <si>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</si>
  <si>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</si>
  <si>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</si>
  <si>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</si>
  <si>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</si>
  <si>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</si>
  <si>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</si>
  <si>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</si>
  <si>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</si>
  <si>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</si>
  <si>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</si>
  <si>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</si>
  <si>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</si>
  <si>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</si>
  <si>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</si>
  <si>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</si>
  <si>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</si>
  <si>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</si>
  <si>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</si>
  <si>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</si>
  <si>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</si>
  <si>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</si>
  <si>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</si>
  <si>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笠置町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</si>
  <si>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</si>
  <si>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</si>
  <si>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</si>
  <si>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</si>
  <si>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</si>
  <si>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</si>
  <si>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</si>
  <si>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</si>
  <si>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</si>
  <si>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</si>
  <si>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</si>
  <si>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</si>
  <si>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【管路更新率】
　単年度収支が毎年度赤字となっている上に高齢化・過疎化の進行が著しい当町にあっては、料金収入の増収は難しい。
　このような状況から管路更新は困難となるが、財源を確保し、実施に努めたい。
　直近の管路更新は平成22年度(国の交付金により実施)
　本町は水道施設が点在していることから広域化のメリットはないと考えており、広域化及び共同管理の予定なし。共同購入については現在協議中。</t>
    <rPh sb="1" eb="3">
      <t>カンロ</t>
    </rPh>
    <rPh sb="3" eb="5">
      <t>コウシン</t>
    </rPh>
    <rPh sb="5" eb="6">
      <t>リツ</t>
    </rPh>
    <rPh sb="9" eb="12">
      <t>タンネンド</t>
    </rPh>
    <rPh sb="12" eb="14">
      <t>シュウシ</t>
    </rPh>
    <rPh sb="15" eb="17">
      <t>マイトシ</t>
    </rPh>
    <rPh sb="17" eb="18">
      <t>ド</t>
    </rPh>
    <rPh sb="18" eb="20">
      <t>アカジ</t>
    </rPh>
    <rPh sb="26" eb="27">
      <t>ウエ</t>
    </rPh>
    <rPh sb="32" eb="35">
      <t>カソカ</t>
    </rPh>
    <rPh sb="36" eb="38">
      <t>シンコウ</t>
    </rPh>
    <rPh sb="39" eb="40">
      <t>イチジル</t>
    </rPh>
    <rPh sb="42" eb="44">
      <t>トウチョウ</t>
    </rPh>
    <rPh sb="50" eb="52">
      <t>リョウキン</t>
    </rPh>
    <rPh sb="52" eb="54">
      <t>シュウニュウ</t>
    </rPh>
    <rPh sb="55" eb="57">
      <t>ゾウシュウ</t>
    </rPh>
    <rPh sb="58" eb="59">
      <t>ムズカ</t>
    </rPh>
    <rPh sb="69" eb="71">
      <t>ジョウキョウ</t>
    </rPh>
    <rPh sb="73" eb="75">
      <t>カンロ</t>
    </rPh>
    <rPh sb="75" eb="77">
      <t>コウシン</t>
    </rPh>
    <rPh sb="78" eb="80">
      <t>コンナン</t>
    </rPh>
    <rPh sb="85" eb="87">
      <t>ザイゲン</t>
    </rPh>
    <rPh sb="88" eb="90">
      <t>カクホ</t>
    </rPh>
    <rPh sb="92" eb="94">
      <t>ジッシ</t>
    </rPh>
    <rPh sb="95" eb="96">
      <t>ツト</t>
    </rPh>
    <rPh sb="102" eb="104">
      <t>チョッキン</t>
    </rPh>
    <rPh sb="105" eb="107">
      <t>カンロ</t>
    </rPh>
    <rPh sb="107" eb="109">
      <t>コウシン</t>
    </rPh>
    <rPh sb="110" eb="112">
      <t>ヘイセイ</t>
    </rPh>
    <rPh sb="114" eb="116">
      <t>ネンド</t>
    </rPh>
    <rPh sb="117" eb="118">
      <t>クニ</t>
    </rPh>
    <rPh sb="119" eb="122">
      <t>コウフキン</t>
    </rPh>
    <rPh sb="125" eb="127">
      <t>ジッシ</t>
    </rPh>
    <rPh sb="130" eb="132">
      <t>ホンチョウ</t>
    </rPh>
    <rPh sb="133" eb="135">
      <t>スイドウ</t>
    </rPh>
    <rPh sb="135" eb="137">
      <t>シセツ</t>
    </rPh>
    <rPh sb="138" eb="140">
      <t>テンザイ</t>
    </rPh>
    <rPh sb="148" eb="151">
      <t>コウイキカ</t>
    </rPh>
    <rPh sb="160" eb="161">
      <t>カンガ</t>
    </rPh>
    <rPh sb="166" eb="169">
      <t>コウイキカ</t>
    </rPh>
    <rPh sb="169" eb="170">
      <t>オヨ</t>
    </rPh>
    <rPh sb="171" eb="173">
      <t>キョウドウ</t>
    </rPh>
    <rPh sb="173" eb="175">
      <t>カンリ</t>
    </rPh>
    <rPh sb="176" eb="178">
      <t>ヨテイ</t>
    </rPh>
    <rPh sb="181" eb="183">
      <t>キョウドウ</t>
    </rPh>
    <rPh sb="183" eb="185">
      <t>コウニュウ</t>
    </rPh>
    <rPh sb="190" eb="192">
      <t>ゲンザイ</t>
    </rPh>
    <rPh sb="192" eb="194">
      <t>キョウギ</t>
    </rPh>
    <rPh sb="194" eb="195">
      <t>ナカ</t>
    </rPh>
    <phoneticPr fontId="4"/>
  </si>
  <si>
    <t>　企業債残高は平成22年度をピークに減少している。
　年々、給水人口が減少し、給水人口での使用水量と料金収入は右肩下がりとなっている。
　今後も引き続いて適正な料金改定及び営業費用削減への取り組を行うと共に施設の統廃合を現実化させて健全な経営を目指す。</t>
    <rPh sb="1" eb="3">
      <t>キギョウ</t>
    </rPh>
    <rPh sb="3" eb="4">
      <t>サイ</t>
    </rPh>
    <rPh sb="4" eb="6">
      <t>ザンダカ</t>
    </rPh>
    <rPh sb="7" eb="9">
      <t>ヘイセイ</t>
    </rPh>
    <rPh sb="11" eb="13">
      <t>ネンド</t>
    </rPh>
    <rPh sb="18" eb="20">
      <t>ゲンショウ</t>
    </rPh>
    <rPh sb="27" eb="29">
      <t>ネンネン</t>
    </rPh>
    <rPh sb="30" eb="32">
      <t>キュウスイ</t>
    </rPh>
    <rPh sb="32" eb="34">
      <t>ジンコウ</t>
    </rPh>
    <rPh sb="35" eb="37">
      <t>ゲンショウ</t>
    </rPh>
    <rPh sb="39" eb="41">
      <t>キュウスイ</t>
    </rPh>
    <rPh sb="41" eb="43">
      <t>ジンコウ</t>
    </rPh>
    <rPh sb="45" eb="47">
      <t>シヨウ</t>
    </rPh>
    <rPh sb="47" eb="49">
      <t>スイリョウ</t>
    </rPh>
    <rPh sb="50" eb="52">
      <t>リョウキン</t>
    </rPh>
    <rPh sb="52" eb="54">
      <t>シュウニュウ</t>
    </rPh>
    <rPh sb="55" eb="57">
      <t>ミギカタ</t>
    </rPh>
    <rPh sb="57" eb="58">
      <t>サ</t>
    </rPh>
    <rPh sb="69" eb="71">
      <t>コンゴ</t>
    </rPh>
    <rPh sb="72" eb="73">
      <t>ヒ</t>
    </rPh>
    <rPh sb="74" eb="75">
      <t>ツヅ</t>
    </rPh>
    <rPh sb="77" eb="79">
      <t>テキセイ</t>
    </rPh>
    <rPh sb="80" eb="82">
      <t>リョウキン</t>
    </rPh>
    <rPh sb="82" eb="84">
      <t>カイテイ</t>
    </rPh>
    <rPh sb="84" eb="85">
      <t>オヨ</t>
    </rPh>
    <rPh sb="86" eb="88">
      <t>エイギョウ</t>
    </rPh>
    <rPh sb="88" eb="90">
      <t>ヒヨウ</t>
    </rPh>
    <rPh sb="90" eb="92">
      <t>サクゲン</t>
    </rPh>
    <rPh sb="94" eb="95">
      <t>ト</t>
    </rPh>
    <rPh sb="96" eb="97">
      <t>クミ</t>
    </rPh>
    <rPh sb="98" eb="99">
      <t>オコナ</t>
    </rPh>
    <rPh sb="101" eb="102">
      <t>トモ</t>
    </rPh>
    <rPh sb="103" eb="105">
      <t>シセツ</t>
    </rPh>
    <rPh sb="106" eb="109">
      <t>トウハイゴウ</t>
    </rPh>
    <rPh sb="110" eb="113">
      <t>ゲンジツカ</t>
    </rPh>
    <rPh sb="116" eb="118">
      <t>ケンゼン</t>
    </rPh>
    <rPh sb="119" eb="121">
      <t>ケイエイ</t>
    </rPh>
    <rPh sb="122" eb="124">
      <t>メザ</t>
    </rPh>
    <phoneticPr fontId="4"/>
  </si>
  <si>
    <t>【収益的収支比率】
　本年度は料金収入が減少し、工事及び修繕に費用を要したため、前年度より比率が低下。現在でも一般会計繰入金収入に依存していることから、今後も維持管理費の削減等の経営改善の取り組みが必要である。
【企業債残高対給水収益比率】
　企業債残高は減少しているが、給水収益が前年度より減少したため、比率が上昇。
【料金回収率】
　類似団体平均値よりは上回っているが、100％以下であるため、適切な料金収入を検討する必要がある。
【給水原価】
　類似団体平均値よりは下回っているが、今後も経費削減等の経営改善に取り組む。
【施設利用率】
　年々右肩下がりとなっており、今年度においては類似団体平均値を下回ったため、施設の統廃合・ダウンサイジング等の検討を行う必要がある。
【有収率】
　配・給水管の漏水及び消火栓の使用により、前年度を少し下回った。</t>
    <rPh sb="1" eb="3">
      <t>シュウエキ</t>
    </rPh>
    <rPh sb="3" eb="4">
      <t>テキ</t>
    </rPh>
    <rPh sb="4" eb="6">
      <t>シュウシ</t>
    </rPh>
    <rPh sb="6" eb="8">
      <t>ヒリツ</t>
    </rPh>
    <rPh sb="11" eb="14">
      <t>ホンネンド</t>
    </rPh>
    <rPh sb="15" eb="17">
      <t>リョウキン</t>
    </rPh>
    <rPh sb="17" eb="19">
      <t>シュウニュウ</t>
    </rPh>
    <rPh sb="20" eb="22">
      <t>ゲンショウ</t>
    </rPh>
    <rPh sb="24" eb="26">
      <t>コウジ</t>
    </rPh>
    <rPh sb="26" eb="27">
      <t>オヨ</t>
    </rPh>
    <rPh sb="28" eb="30">
      <t>シュウゼン</t>
    </rPh>
    <rPh sb="31" eb="33">
      <t>ヒヨウ</t>
    </rPh>
    <rPh sb="34" eb="35">
      <t>ヨウ</t>
    </rPh>
    <rPh sb="40" eb="42">
      <t>ゼンネン</t>
    </rPh>
    <rPh sb="42" eb="43">
      <t>ド</t>
    </rPh>
    <rPh sb="45" eb="47">
      <t>ヒリツ</t>
    </rPh>
    <rPh sb="48" eb="50">
      <t>テイカ</t>
    </rPh>
    <rPh sb="51" eb="53">
      <t>ゲンザイ</t>
    </rPh>
    <rPh sb="55" eb="57">
      <t>イッパン</t>
    </rPh>
    <rPh sb="57" eb="59">
      <t>カイケイ</t>
    </rPh>
    <rPh sb="59" eb="61">
      <t>クリイレ</t>
    </rPh>
    <rPh sb="61" eb="62">
      <t>キン</t>
    </rPh>
    <rPh sb="62" eb="64">
      <t>シュウニュウ</t>
    </rPh>
    <rPh sb="65" eb="67">
      <t>イゾン</t>
    </rPh>
    <rPh sb="76" eb="78">
      <t>コンゴ</t>
    </rPh>
    <rPh sb="79" eb="81">
      <t>イジ</t>
    </rPh>
    <rPh sb="81" eb="84">
      <t>カンリヒ</t>
    </rPh>
    <rPh sb="85" eb="87">
      <t>サクゲン</t>
    </rPh>
    <rPh sb="87" eb="88">
      <t>トウ</t>
    </rPh>
    <rPh sb="89" eb="91">
      <t>ケイエイ</t>
    </rPh>
    <rPh sb="91" eb="93">
      <t>カイゼン</t>
    </rPh>
    <rPh sb="94" eb="95">
      <t>ト</t>
    </rPh>
    <rPh sb="96" eb="97">
      <t>ク</t>
    </rPh>
    <rPh sb="99" eb="101">
      <t>ヒツヨウ</t>
    </rPh>
    <rPh sb="108" eb="110">
      <t>キギョウ</t>
    </rPh>
    <rPh sb="110" eb="111">
      <t>サイ</t>
    </rPh>
    <rPh sb="111" eb="113">
      <t>ザンダカ</t>
    </rPh>
    <rPh sb="113" eb="114">
      <t>タイ</t>
    </rPh>
    <rPh sb="114" eb="116">
      <t>キュウスイ</t>
    </rPh>
    <rPh sb="116" eb="118">
      <t>シュウエキ</t>
    </rPh>
    <rPh sb="118" eb="120">
      <t>ヒリツ</t>
    </rPh>
    <rPh sb="123" eb="125">
      <t>キギョウ</t>
    </rPh>
    <rPh sb="125" eb="126">
      <t>サイ</t>
    </rPh>
    <rPh sb="126" eb="128">
      <t>ザンダカ</t>
    </rPh>
    <rPh sb="129" eb="131">
      <t>ゲンショウ</t>
    </rPh>
    <rPh sb="137" eb="139">
      <t>キュウスイ</t>
    </rPh>
    <rPh sb="139" eb="141">
      <t>シュウエキ</t>
    </rPh>
    <rPh sb="142" eb="145">
      <t>ゼンネンド</t>
    </rPh>
    <rPh sb="147" eb="149">
      <t>ゲンショウ</t>
    </rPh>
    <rPh sb="154" eb="156">
      <t>ヒリツ</t>
    </rPh>
    <rPh sb="157" eb="159">
      <t>ジョウショウ</t>
    </rPh>
    <rPh sb="163" eb="165">
      <t>リョウキン</t>
    </rPh>
    <rPh sb="165" eb="167">
      <t>カイシュウ</t>
    </rPh>
    <rPh sb="167" eb="168">
      <t>リツ</t>
    </rPh>
    <rPh sb="171" eb="173">
      <t>ルイジ</t>
    </rPh>
    <rPh sb="173" eb="175">
      <t>ダンタイ</t>
    </rPh>
    <rPh sb="175" eb="177">
      <t>ヘイキン</t>
    </rPh>
    <rPh sb="177" eb="178">
      <t>アタイ</t>
    </rPh>
    <rPh sb="181" eb="183">
      <t>ウワマワ</t>
    </rPh>
    <rPh sb="193" eb="195">
      <t>イカ</t>
    </rPh>
    <rPh sb="201" eb="203">
      <t>テキセツ</t>
    </rPh>
    <rPh sb="204" eb="206">
      <t>リョウキン</t>
    </rPh>
    <rPh sb="206" eb="208">
      <t>シュウニュウ</t>
    </rPh>
    <rPh sb="209" eb="211">
      <t>ケントウ</t>
    </rPh>
    <rPh sb="213" eb="215">
      <t>ヒツヨウ</t>
    </rPh>
    <rPh sb="222" eb="224">
      <t>キュウスイ</t>
    </rPh>
    <rPh sb="224" eb="226">
      <t>ゲンカ</t>
    </rPh>
    <rPh sb="229" eb="231">
      <t>ルイジ</t>
    </rPh>
    <rPh sb="231" eb="233">
      <t>ダンタイ</t>
    </rPh>
    <rPh sb="233" eb="235">
      <t>ヘイキン</t>
    </rPh>
    <rPh sb="235" eb="236">
      <t>アタイ</t>
    </rPh>
    <rPh sb="239" eb="241">
      <t>シタマワ</t>
    </rPh>
    <rPh sb="247" eb="249">
      <t>コンゴ</t>
    </rPh>
    <rPh sb="250" eb="252">
      <t>ケイヒ</t>
    </rPh>
    <rPh sb="252" eb="254">
      <t>サクゲン</t>
    </rPh>
    <rPh sb="254" eb="255">
      <t>トウ</t>
    </rPh>
    <rPh sb="256" eb="258">
      <t>ケイエイ</t>
    </rPh>
    <rPh sb="258" eb="260">
      <t>カイゼン</t>
    </rPh>
    <rPh sb="261" eb="262">
      <t>ト</t>
    </rPh>
    <rPh sb="263" eb="264">
      <t>ク</t>
    </rPh>
    <rPh sb="269" eb="271">
      <t>シセツ</t>
    </rPh>
    <rPh sb="271" eb="273">
      <t>リヨウ</t>
    </rPh>
    <rPh sb="273" eb="274">
      <t>リツ</t>
    </rPh>
    <rPh sb="277" eb="279">
      <t>ネンネン</t>
    </rPh>
    <rPh sb="279" eb="281">
      <t>ミギカタ</t>
    </rPh>
    <rPh sb="281" eb="282">
      <t>サ</t>
    </rPh>
    <rPh sb="291" eb="294">
      <t>コンネンド</t>
    </rPh>
    <rPh sb="299" eb="301">
      <t>ルイジ</t>
    </rPh>
    <rPh sb="301" eb="303">
      <t>ダンタイ</t>
    </rPh>
    <rPh sb="303" eb="305">
      <t>ヘイキン</t>
    </rPh>
    <rPh sb="305" eb="306">
      <t>アタイ</t>
    </rPh>
    <rPh sb="307" eb="308">
      <t>シタ</t>
    </rPh>
    <rPh sb="308" eb="309">
      <t>マワ</t>
    </rPh>
    <rPh sb="314" eb="316">
      <t>シセツ</t>
    </rPh>
    <rPh sb="317" eb="320">
      <t>トウハイゴウ</t>
    </rPh>
    <rPh sb="329" eb="330">
      <t>トウ</t>
    </rPh>
    <rPh sb="331" eb="333">
      <t>ケントウ</t>
    </rPh>
    <rPh sb="334" eb="335">
      <t>オコナ</t>
    </rPh>
    <rPh sb="336" eb="338">
      <t>ヒツヨウ</t>
    </rPh>
    <rPh sb="353" eb="355">
      <t>キュウスイ</t>
    </rPh>
    <rPh sb="355" eb="356">
      <t>クダ</t>
    </rPh>
    <rPh sb="357" eb="359">
      <t>ロウスイ</t>
    </rPh>
    <rPh sb="359" eb="360">
      <t>オヨ</t>
    </rPh>
    <rPh sb="361" eb="364">
      <t>ショウカセン</t>
    </rPh>
    <rPh sb="365" eb="367">
      <t>シヨウ</t>
    </rPh>
    <rPh sb="371" eb="374">
      <t>ゼンネンド</t>
    </rPh>
    <rPh sb="375" eb="376">
      <t>スコ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</si>
</sst>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14-403A-ABC4-4ECB8272A009}"/>
            </c:ext>
          </c:extLst>
        </c:ser>
        <c:dLbls>
          <c:showLegendKey val="0"/>
          <c:showVal val="0"/>
          <c:showCatName val="0"/>
          <c:showSerName val="0"/>
          <c:showPercent val="0"/>
          <c:showBubbleSize val="0"/>
        </c:dLbls>
        <c:gapWidth val="150"/>
        <c:axId val="134085432"/>
        <c:axId val="21377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F514-403A-ABC4-4ECB8272A009}"/>
            </c:ext>
          </c:extLst>
        </c:ser>
        <c:dLbls>
          <c:showLegendKey val="0"/>
          <c:showVal val="0"/>
          <c:showCatName val="0"/>
          <c:showSerName val="0"/>
          <c:showPercent val="0"/>
          <c:showBubbleSize val="0"/>
        </c:dLbls>
        <c:marker val="1"/>
        <c:smooth val="0"/>
        <c:axId val="134085432"/>
        <c:axId val="213776016"/>
      </c:lineChart>
      <c:dateAx>
        <c:axId val="134085432"/>
        <c:scaling>
          <c:orientation val="minMax"/>
        </c:scaling>
        <c:delete val="1"/>
        <c:axPos val="b"/>
        <c:numFmt formatCode="ge" sourceLinked="1"/>
        <c:majorTickMark val="none"/>
        <c:minorTickMark val="none"/>
        <c:tickLblPos val="none"/>
        <c:crossAx val="213776016"/>
        <c:crosses val="autoZero"/>
        <c:auto val="1"/>
        <c:lblOffset val="100"/>
        <c:baseTimeUnit val="years"/>
      </c:dateAx>
      <c:valAx>
        <c:axId val="21377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085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57.56</c:v>
                </c:pt>
                <c:pt idx="1">
                  <c:v>54.08</c:v>
                </c:pt>
                <c:pt idx="2">
                  <c:v>53.65</c:v>
                </c:pt>
                <c:pt idx="3">
                  <c:v>50.72</c:v>
                </c:pt>
                <c:pt idx="4">
                  <c:v>48.23</c:v>
                </c:pt>
              </c:numCache>
            </c:numRef>
          </c:val>
          <c:extLst>
            <c:ext xmlns:c16="http://schemas.microsoft.com/office/drawing/2014/chart" uri="{C3380CC4-5D6E-409C-BE32-E72D297353CC}">
              <c16:uniqueId val="{00000000-CC8F-401E-B1BD-E5824920ACC8}"/>
            </c:ext>
          </c:extLst>
        </c:ser>
        <c:dLbls>
          <c:showLegendKey val="0"/>
          <c:showVal val="0"/>
          <c:showCatName val="0"/>
          <c:showSerName val="0"/>
          <c:showPercent val="0"/>
          <c:showBubbleSize val="0"/>
        </c:dLbls>
        <c:gapWidth val="150"/>
        <c:axId val="214962872"/>
        <c:axId val="21496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CC8F-401E-B1BD-E5824920ACC8}"/>
            </c:ext>
          </c:extLst>
        </c:ser>
        <c:dLbls>
          <c:showLegendKey val="0"/>
          <c:showVal val="0"/>
          <c:showCatName val="0"/>
          <c:showSerName val="0"/>
          <c:showPercent val="0"/>
          <c:showBubbleSize val="0"/>
        </c:dLbls>
        <c:marker val="1"/>
        <c:smooth val="0"/>
        <c:axId val="214962872"/>
        <c:axId val="214963264"/>
      </c:lineChart>
      <c:dateAx>
        <c:axId val="214962872"/>
        <c:scaling>
          <c:orientation val="minMax"/>
        </c:scaling>
        <c:delete val="1"/>
        <c:axPos val="b"/>
        <c:numFmt formatCode="ge" sourceLinked="1"/>
        <c:majorTickMark val="none"/>
        <c:minorTickMark val="none"/>
        <c:tickLblPos val="none"/>
        <c:crossAx val="214963264"/>
        <c:crosses val="autoZero"/>
        <c:auto val="1"/>
        <c:lblOffset val="100"/>
        <c:baseTimeUnit val="years"/>
      </c:dateAx>
      <c:valAx>
        <c:axId val="21496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962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90.34</c:v>
                </c:pt>
                <c:pt idx="1">
                  <c:v>87.88</c:v>
                </c:pt>
                <c:pt idx="2">
                  <c:v>89.21</c:v>
                </c:pt>
                <c:pt idx="3">
                  <c:v>99.16</c:v>
                </c:pt>
                <c:pt idx="4">
                  <c:v>91.05</c:v>
                </c:pt>
              </c:numCache>
            </c:numRef>
          </c:val>
          <c:extLst>
            <c:ext xmlns:c16="http://schemas.microsoft.com/office/drawing/2014/chart" uri="{C3380CC4-5D6E-409C-BE32-E72D297353CC}">
              <c16:uniqueId val="{00000000-84A2-4A7E-AB61-CEFB8E649A6A}"/>
            </c:ext>
          </c:extLst>
        </c:ser>
        <c:dLbls>
          <c:showLegendKey val="0"/>
          <c:showVal val="0"/>
          <c:showCatName val="0"/>
          <c:showSerName val="0"/>
          <c:showPercent val="0"/>
          <c:showBubbleSize val="0"/>
        </c:dLbls>
        <c:gapWidth val="150"/>
        <c:axId val="214964440"/>
        <c:axId val="21496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84A2-4A7E-AB61-CEFB8E649A6A}"/>
            </c:ext>
          </c:extLst>
        </c:ser>
        <c:dLbls>
          <c:showLegendKey val="0"/>
          <c:showVal val="0"/>
          <c:showCatName val="0"/>
          <c:showSerName val="0"/>
          <c:showPercent val="0"/>
          <c:showBubbleSize val="0"/>
        </c:dLbls>
        <c:marker val="1"/>
        <c:smooth val="0"/>
        <c:axId val="214964440"/>
        <c:axId val="214964832"/>
      </c:lineChart>
      <c:dateAx>
        <c:axId val="214964440"/>
        <c:scaling>
          <c:orientation val="minMax"/>
        </c:scaling>
        <c:delete val="1"/>
        <c:axPos val="b"/>
        <c:numFmt formatCode="ge" sourceLinked="1"/>
        <c:majorTickMark val="none"/>
        <c:minorTickMark val="none"/>
        <c:tickLblPos val="none"/>
        <c:crossAx val="214964832"/>
        <c:crosses val="autoZero"/>
        <c:auto val="1"/>
        <c:lblOffset val="100"/>
        <c:baseTimeUnit val="years"/>
      </c:dateAx>
      <c:valAx>
        <c:axId val="21496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964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74.13</c:v>
                </c:pt>
                <c:pt idx="1">
                  <c:v>69.45</c:v>
                </c:pt>
                <c:pt idx="2">
                  <c:v>73.22</c:v>
                </c:pt>
                <c:pt idx="3">
                  <c:v>77.91</c:v>
                </c:pt>
                <c:pt idx="4">
                  <c:v>74.11</c:v>
                </c:pt>
              </c:numCache>
            </c:numRef>
          </c:val>
          <c:extLst>
            <c:ext xmlns:c16="http://schemas.microsoft.com/office/drawing/2014/chart" uri="{C3380CC4-5D6E-409C-BE32-E72D297353CC}">
              <c16:uniqueId val="{00000000-32D8-493E-8E03-C32CD0089B23}"/>
            </c:ext>
          </c:extLst>
        </c:ser>
        <c:dLbls>
          <c:showLegendKey val="0"/>
          <c:showVal val="0"/>
          <c:showCatName val="0"/>
          <c:showSerName val="0"/>
          <c:showPercent val="0"/>
          <c:showBubbleSize val="0"/>
        </c:dLbls>
        <c:gapWidth val="150"/>
        <c:axId val="213804584"/>
        <c:axId val="213813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32D8-493E-8E03-C32CD0089B23}"/>
            </c:ext>
          </c:extLst>
        </c:ser>
        <c:dLbls>
          <c:showLegendKey val="0"/>
          <c:showVal val="0"/>
          <c:showCatName val="0"/>
          <c:showSerName val="0"/>
          <c:showPercent val="0"/>
          <c:showBubbleSize val="0"/>
        </c:dLbls>
        <c:marker val="1"/>
        <c:smooth val="0"/>
        <c:axId val="213804584"/>
        <c:axId val="213813160"/>
      </c:lineChart>
      <c:dateAx>
        <c:axId val="213804584"/>
        <c:scaling>
          <c:orientation val="minMax"/>
        </c:scaling>
        <c:delete val="1"/>
        <c:axPos val="b"/>
        <c:numFmt formatCode="ge" sourceLinked="1"/>
        <c:majorTickMark val="none"/>
        <c:minorTickMark val="none"/>
        <c:tickLblPos val="none"/>
        <c:crossAx val="213813160"/>
        <c:crosses val="autoZero"/>
        <c:auto val="1"/>
        <c:lblOffset val="100"/>
        <c:baseTimeUnit val="years"/>
      </c:dateAx>
      <c:valAx>
        <c:axId val="213813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0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9C-47B1-9BC0-2E59758C0F23}"/>
            </c:ext>
          </c:extLst>
        </c:ser>
        <c:dLbls>
          <c:showLegendKey val="0"/>
          <c:showVal val="0"/>
          <c:showCatName val="0"/>
          <c:showSerName val="0"/>
          <c:showPercent val="0"/>
          <c:showBubbleSize val="0"/>
        </c:dLbls>
        <c:gapWidth val="150"/>
        <c:axId val="213836064"/>
        <c:axId val="21383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9C-47B1-9BC0-2E59758C0F23}"/>
            </c:ext>
          </c:extLst>
        </c:ser>
        <c:dLbls>
          <c:showLegendKey val="0"/>
          <c:showVal val="0"/>
          <c:showCatName val="0"/>
          <c:showSerName val="0"/>
          <c:showPercent val="0"/>
          <c:showBubbleSize val="0"/>
        </c:dLbls>
        <c:marker val="1"/>
        <c:smooth val="0"/>
        <c:axId val="213836064"/>
        <c:axId val="213836448"/>
      </c:lineChart>
      <c:dateAx>
        <c:axId val="213836064"/>
        <c:scaling>
          <c:orientation val="minMax"/>
        </c:scaling>
        <c:delete val="1"/>
        <c:axPos val="b"/>
        <c:numFmt formatCode="ge" sourceLinked="1"/>
        <c:majorTickMark val="none"/>
        <c:minorTickMark val="none"/>
        <c:tickLblPos val="none"/>
        <c:crossAx val="213836448"/>
        <c:crosses val="autoZero"/>
        <c:auto val="1"/>
        <c:lblOffset val="100"/>
        <c:baseTimeUnit val="years"/>
      </c:dateAx>
      <c:valAx>
        <c:axId val="21383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3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94-4E71-AD41-10E7950A1E81}"/>
            </c:ext>
          </c:extLst>
        </c:ser>
        <c:dLbls>
          <c:showLegendKey val="0"/>
          <c:showVal val="0"/>
          <c:showCatName val="0"/>
          <c:showSerName val="0"/>
          <c:showPercent val="0"/>
          <c:showBubbleSize val="0"/>
        </c:dLbls>
        <c:gapWidth val="150"/>
        <c:axId val="213822264"/>
        <c:axId val="21434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94-4E71-AD41-10E7950A1E81}"/>
            </c:ext>
          </c:extLst>
        </c:ser>
        <c:dLbls>
          <c:showLegendKey val="0"/>
          <c:showVal val="0"/>
          <c:showCatName val="0"/>
          <c:showSerName val="0"/>
          <c:showPercent val="0"/>
          <c:showBubbleSize val="0"/>
        </c:dLbls>
        <c:marker val="1"/>
        <c:smooth val="0"/>
        <c:axId val="213822264"/>
        <c:axId val="214345328"/>
      </c:lineChart>
      <c:dateAx>
        <c:axId val="213822264"/>
        <c:scaling>
          <c:orientation val="minMax"/>
        </c:scaling>
        <c:delete val="1"/>
        <c:axPos val="b"/>
        <c:numFmt formatCode="ge" sourceLinked="1"/>
        <c:majorTickMark val="none"/>
        <c:minorTickMark val="none"/>
        <c:tickLblPos val="none"/>
        <c:crossAx val="214345328"/>
        <c:crosses val="autoZero"/>
        <c:auto val="1"/>
        <c:lblOffset val="100"/>
        <c:baseTimeUnit val="years"/>
      </c:dateAx>
      <c:valAx>
        <c:axId val="21434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2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4A-4AF1-BBB7-BCE57F7AEE31}"/>
            </c:ext>
          </c:extLst>
        </c:ser>
        <c:dLbls>
          <c:showLegendKey val="0"/>
          <c:showVal val="0"/>
          <c:showCatName val="0"/>
          <c:showSerName val="0"/>
          <c:showPercent val="0"/>
          <c:showBubbleSize val="0"/>
        </c:dLbls>
        <c:gapWidth val="150"/>
        <c:axId val="214346504"/>
        <c:axId val="21434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4A-4AF1-BBB7-BCE57F7AEE31}"/>
            </c:ext>
          </c:extLst>
        </c:ser>
        <c:dLbls>
          <c:showLegendKey val="0"/>
          <c:showVal val="0"/>
          <c:showCatName val="0"/>
          <c:showSerName val="0"/>
          <c:showPercent val="0"/>
          <c:showBubbleSize val="0"/>
        </c:dLbls>
        <c:marker val="1"/>
        <c:smooth val="0"/>
        <c:axId val="214346504"/>
        <c:axId val="214346896"/>
      </c:lineChart>
      <c:dateAx>
        <c:axId val="214346504"/>
        <c:scaling>
          <c:orientation val="minMax"/>
        </c:scaling>
        <c:delete val="1"/>
        <c:axPos val="b"/>
        <c:numFmt formatCode="ge" sourceLinked="1"/>
        <c:majorTickMark val="none"/>
        <c:minorTickMark val="none"/>
        <c:tickLblPos val="none"/>
        <c:crossAx val="214346896"/>
        <c:crosses val="autoZero"/>
        <c:auto val="1"/>
        <c:lblOffset val="100"/>
        <c:baseTimeUnit val="years"/>
      </c:dateAx>
      <c:valAx>
        <c:axId val="21434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346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18-460E-AB2D-63CD75150830}"/>
            </c:ext>
          </c:extLst>
        </c:ser>
        <c:dLbls>
          <c:showLegendKey val="0"/>
          <c:showVal val="0"/>
          <c:showCatName val="0"/>
          <c:showSerName val="0"/>
          <c:showPercent val="0"/>
          <c:showBubbleSize val="0"/>
        </c:dLbls>
        <c:gapWidth val="150"/>
        <c:axId val="214348072"/>
        <c:axId val="21434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18-460E-AB2D-63CD75150830}"/>
            </c:ext>
          </c:extLst>
        </c:ser>
        <c:dLbls>
          <c:showLegendKey val="0"/>
          <c:showVal val="0"/>
          <c:showCatName val="0"/>
          <c:showSerName val="0"/>
          <c:showPercent val="0"/>
          <c:showBubbleSize val="0"/>
        </c:dLbls>
        <c:marker val="1"/>
        <c:smooth val="0"/>
        <c:axId val="214348072"/>
        <c:axId val="214348464"/>
      </c:lineChart>
      <c:dateAx>
        <c:axId val="214348072"/>
        <c:scaling>
          <c:orientation val="minMax"/>
        </c:scaling>
        <c:delete val="1"/>
        <c:axPos val="b"/>
        <c:numFmt formatCode="ge" sourceLinked="1"/>
        <c:majorTickMark val="none"/>
        <c:minorTickMark val="none"/>
        <c:tickLblPos val="none"/>
        <c:crossAx val="214348464"/>
        <c:crosses val="autoZero"/>
        <c:auto val="1"/>
        <c:lblOffset val="100"/>
        <c:baseTimeUnit val="years"/>
      </c:dateAx>
      <c:valAx>
        <c:axId val="21434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34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591.54</c:v>
                </c:pt>
                <c:pt idx="1">
                  <c:v>593.55999999999995</c:v>
                </c:pt>
                <c:pt idx="2">
                  <c:v>539.12</c:v>
                </c:pt>
                <c:pt idx="3">
                  <c:v>467.91</c:v>
                </c:pt>
                <c:pt idx="4">
                  <c:v>474.31</c:v>
                </c:pt>
              </c:numCache>
            </c:numRef>
          </c:val>
          <c:extLst>
            <c:ext xmlns:c16="http://schemas.microsoft.com/office/drawing/2014/chart" uri="{C3380CC4-5D6E-409C-BE32-E72D297353CC}">
              <c16:uniqueId val="{00000000-3394-47D2-87D1-A515BF5BC13C}"/>
            </c:ext>
          </c:extLst>
        </c:ser>
        <c:dLbls>
          <c:showLegendKey val="0"/>
          <c:showVal val="0"/>
          <c:showCatName val="0"/>
          <c:showSerName val="0"/>
          <c:showPercent val="0"/>
          <c:showBubbleSize val="0"/>
        </c:dLbls>
        <c:gapWidth val="150"/>
        <c:axId val="214484920"/>
        <c:axId val="21448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3394-47D2-87D1-A515BF5BC13C}"/>
            </c:ext>
          </c:extLst>
        </c:ser>
        <c:dLbls>
          <c:showLegendKey val="0"/>
          <c:showVal val="0"/>
          <c:showCatName val="0"/>
          <c:showSerName val="0"/>
          <c:showPercent val="0"/>
          <c:showBubbleSize val="0"/>
        </c:dLbls>
        <c:marker val="1"/>
        <c:smooth val="0"/>
        <c:axId val="214484920"/>
        <c:axId val="214485312"/>
      </c:lineChart>
      <c:dateAx>
        <c:axId val="214484920"/>
        <c:scaling>
          <c:orientation val="minMax"/>
        </c:scaling>
        <c:delete val="1"/>
        <c:axPos val="b"/>
        <c:numFmt formatCode="ge" sourceLinked="1"/>
        <c:majorTickMark val="none"/>
        <c:minorTickMark val="none"/>
        <c:tickLblPos val="none"/>
        <c:crossAx val="214485312"/>
        <c:crosses val="autoZero"/>
        <c:auto val="1"/>
        <c:lblOffset val="100"/>
        <c:baseTimeUnit val="years"/>
      </c:dateAx>
      <c:valAx>
        <c:axId val="21448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484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65.459999999999994</c:v>
                </c:pt>
                <c:pt idx="1">
                  <c:v>64.08</c:v>
                </c:pt>
                <c:pt idx="2">
                  <c:v>64.11</c:v>
                </c:pt>
                <c:pt idx="3">
                  <c:v>62.38</c:v>
                </c:pt>
                <c:pt idx="4">
                  <c:v>53.04</c:v>
                </c:pt>
              </c:numCache>
            </c:numRef>
          </c:val>
          <c:extLst>
            <c:ext xmlns:c16="http://schemas.microsoft.com/office/drawing/2014/chart" uri="{C3380CC4-5D6E-409C-BE32-E72D297353CC}">
              <c16:uniqueId val="{00000000-4364-4CA5-89B6-140033E49CE0}"/>
            </c:ext>
          </c:extLst>
        </c:ser>
        <c:dLbls>
          <c:showLegendKey val="0"/>
          <c:showVal val="0"/>
          <c:showCatName val="0"/>
          <c:showSerName val="0"/>
          <c:showPercent val="0"/>
          <c:showBubbleSize val="0"/>
        </c:dLbls>
        <c:gapWidth val="150"/>
        <c:axId val="214486488"/>
        <c:axId val="21448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4364-4CA5-89B6-140033E49CE0}"/>
            </c:ext>
          </c:extLst>
        </c:ser>
        <c:dLbls>
          <c:showLegendKey val="0"/>
          <c:showVal val="0"/>
          <c:showCatName val="0"/>
          <c:showSerName val="0"/>
          <c:showPercent val="0"/>
          <c:showBubbleSize val="0"/>
        </c:dLbls>
        <c:marker val="1"/>
        <c:smooth val="0"/>
        <c:axId val="214486488"/>
        <c:axId val="214486880"/>
      </c:lineChart>
      <c:dateAx>
        <c:axId val="214486488"/>
        <c:scaling>
          <c:orientation val="minMax"/>
        </c:scaling>
        <c:delete val="1"/>
        <c:axPos val="b"/>
        <c:numFmt formatCode="ge" sourceLinked="1"/>
        <c:majorTickMark val="none"/>
        <c:minorTickMark val="none"/>
        <c:tickLblPos val="none"/>
        <c:crossAx val="214486880"/>
        <c:crosses val="autoZero"/>
        <c:auto val="1"/>
        <c:lblOffset val="100"/>
        <c:baseTimeUnit val="years"/>
      </c:dateAx>
      <c:valAx>
        <c:axId val="21448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486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248.74</c:v>
                </c:pt>
                <c:pt idx="1">
                  <c:v>252.98</c:v>
                </c:pt>
                <c:pt idx="2">
                  <c:v>253.66</c:v>
                </c:pt>
                <c:pt idx="3">
                  <c:v>258.73</c:v>
                </c:pt>
                <c:pt idx="4">
                  <c:v>309.2</c:v>
                </c:pt>
              </c:numCache>
            </c:numRef>
          </c:val>
          <c:extLst>
            <c:ext xmlns:c16="http://schemas.microsoft.com/office/drawing/2014/chart" uri="{C3380CC4-5D6E-409C-BE32-E72D297353CC}">
              <c16:uniqueId val="{00000000-9766-4C03-908B-8649A533402C}"/>
            </c:ext>
          </c:extLst>
        </c:ser>
        <c:dLbls>
          <c:showLegendKey val="0"/>
          <c:showVal val="0"/>
          <c:showCatName val="0"/>
          <c:showSerName val="0"/>
          <c:showPercent val="0"/>
          <c:showBubbleSize val="0"/>
        </c:dLbls>
        <c:gapWidth val="150"/>
        <c:axId val="214488056"/>
        <c:axId val="21496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9766-4C03-908B-8649A533402C}"/>
            </c:ext>
          </c:extLst>
        </c:ser>
        <c:dLbls>
          <c:showLegendKey val="0"/>
          <c:showVal val="0"/>
          <c:showCatName val="0"/>
          <c:showSerName val="0"/>
          <c:showPercent val="0"/>
          <c:showBubbleSize val="0"/>
        </c:dLbls>
        <c:marker val="1"/>
        <c:smooth val="0"/>
        <c:axId val="214488056"/>
        <c:axId val="214961696"/>
      </c:lineChart>
      <c:dateAx>
        <c:axId val="214488056"/>
        <c:scaling>
          <c:orientation val="minMax"/>
        </c:scaling>
        <c:delete val="1"/>
        <c:axPos val="b"/>
        <c:numFmt formatCode="ge" sourceLinked="1"/>
        <c:majorTickMark val="none"/>
        <c:minorTickMark val="none"/>
        <c:tickLblPos val="none"/>
        <c:crossAx val="214961696"/>
        <c:crosses val="autoZero"/>
        <c:auto val="1"/>
        <c:lblOffset val="100"/>
        <c:baseTimeUnit val="years"/>
      </c:dateAx>
      <c:valAx>
        <c:axId val="21496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48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1" zoomScale="80" zoomScaleNormal="80" workbookViewId="0">
      <selection activeCell="BL16" sqref="BL16:BZ44"/>
    </sheetView>
  </sheetViews>
  <sheetFormatPr defaultColWidth="2.6640625" defaultRowHeight="13.8"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6999999999999993"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6999999999999993"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6999999999999993"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6999999999999993"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8" customHeight="1" x14ac:dyDescent="0.2">
      <c r="A6" s="2"/>
      <c r="B6" s="44" t="str">
        <f>データ!H6</f>
        <v>京都府　笠置町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8"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8" customHeight="1" x14ac:dyDescent="0.2">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1332</v>
      </c>
      <c r="AM8" s="50"/>
      <c r="AN8" s="50"/>
      <c r="AO8" s="50"/>
      <c r="AP8" s="50"/>
      <c r="AQ8" s="50"/>
      <c r="AR8" s="50"/>
      <c r="AS8" s="50"/>
      <c r="AT8" s="46">
        <f>データ!$S$6</f>
        <v>23.52</v>
      </c>
      <c r="AU8" s="46"/>
      <c r="AV8" s="46"/>
      <c r="AW8" s="46"/>
      <c r="AX8" s="46"/>
      <c r="AY8" s="46"/>
      <c r="AZ8" s="46"/>
      <c r="BA8" s="46"/>
      <c r="BB8" s="46">
        <f>データ!$T$6</f>
        <v>56.63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8"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8"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98.4</v>
      </c>
      <c r="Q10" s="46"/>
      <c r="R10" s="46"/>
      <c r="S10" s="46"/>
      <c r="T10" s="46"/>
      <c r="U10" s="46"/>
      <c r="V10" s="46"/>
      <c r="W10" s="50">
        <f>データ!$Q$6</f>
        <v>2878</v>
      </c>
      <c r="X10" s="50"/>
      <c r="Y10" s="50"/>
      <c r="Z10" s="50"/>
      <c r="AA10" s="50"/>
      <c r="AB10" s="50"/>
      <c r="AC10" s="50"/>
      <c r="AD10" s="2"/>
      <c r="AE10" s="2"/>
      <c r="AF10" s="2"/>
      <c r="AG10" s="2"/>
      <c r="AH10" s="2"/>
      <c r="AI10" s="2"/>
      <c r="AJ10" s="2"/>
      <c r="AK10" s="2"/>
      <c r="AL10" s="50">
        <f>データ!$U$6</f>
        <v>1291</v>
      </c>
      <c r="AM10" s="50"/>
      <c r="AN10" s="50"/>
      <c r="AO10" s="50"/>
      <c r="AP10" s="50"/>
      <c r="AQ10" s="50"/>
      <c r="AR10" s="50"/>
      <c r="AS10" s="50"/>
      <c r="AT10" s="46">
        <f>データ!$V$6</f>
        <v>2.2000000000000002</v>
      </c>
      <c r="AU10" s="46"/>
      <c r="AV10" s="46"/>
      <c r="AW10" s="46"/>
      <c r="AX10" s="46"/>
      <c r="AY10" s="46"/>
      <c r="AZ10" s="46"/>
      <c r="BA10" s="46"/>
      <c r="BB10" s="46">
        <f>データ!$W$6</f>
        <v>586.82000000000005</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6999999999999993"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6999999999999993"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6999999999999993"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112</v>
      </c>
      <c r="BM16" s="84"/>
      <c r="BN16" s="84"/>
      <c r="BO16" s="84"/>
      <c r="BP16" s="84"/>
      <c r="BQ16" s="84"/>
      <c r="BR16" s="84"/>
      <c r="BS16" s="84"/>
      <c r="BT16" s="84"/>
      <c r="BU16" s="84"/>
      <c r="BV16" s="84"/>
      <c r="BW16" s="84"/>
      <c r="BX16" s="84"/>
      <c r="BY16" s="84"/>
      <c r="BZ16" s="8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110</v>
      </c>
      <c r="BM47" s="62"/>
      <c r="BN47" s="62"/>
      <c r="BO47" s="62"/>
      <c r="BP47" s="62"/>
      <c r="BQ47" s="62"/>
      <c r="BR47" s="62"/>
      <c r="BS47" s="62"/>
      <c r="BT47" s="62"/>
      <c r="BU47" s="62"/>
      <c r="BV47" s="62"/>
      <c r="BW47" s="62"/>
      <c r="BX47" s="62"/>
      <c r="BY47" s="62"/>
      <c r="BZ47" s="63"/>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111</v>
      </c>
      <c r="BM66" s="62"/>
      <c r="BN66" s="62"/>
      <c r="BO66" s="62"/>
      <c r="BP66" s="62"/>
      <c r="BQ66" s="62"/>
      <c r="BR66" s="62"/>
      <c r="BS66" s="62"/>
      <c r="BT66" s="62"/>
      <c r="BU66" s="62"/>
      <c r="BV66" s="62"/>
      <c r="BW66" s="62"/>
      <c r="BX66" s="62"/>
      <c r="BY66" s="62"/>
      <c r="BZ66" s="63"/>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43</v>
      </c>
      <c r="O85" s="27" t="str">
        <f>データ!EN6</f>
        <v>【0.54】</v>
      </c>
    </row>
  </sheetData>
  <sheetProtection algorithmName="SHA-512" hashValue="kkkcwgHWStnrga+0lgVaxMIPAru6Ge8VKsx5U7S8J6nrCd4+x9hC2Rgankmqo194hNHPKTMpoNFVSdCn26geJQ==" saltValue="BJoUUzlk/arx+ZFz51l8Y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8" x14ac:dyDescent="0.2"/>
  <cols>
    <col min="2" max="144" width="11.88671875" customWidth="1"/>
  </cols>
  <sheetData>
    <row r="1" spans="1:144" x14ac:dyDescent="0.2">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46</v>
      </c>
      <c r="B3" s="30" t="s">
        <v>47</v>
      </c>
      <c r="C3" s="30" t="s">
        <v>48</v>
      </c>
      <c r="D3" s="30" t="s">
        <v>49</v>
      </c>
      <c r="E3" s="30" t="s">
        <v>50</v>
      </c>
      <c r="F3" s="30" t="s">
        <v>51</v>
      </c>
      <c r="G3" s="30" t="s">
        <v>52</v>
      </c>
      <c r="H3" s="76" t="s">
        <v>53</v>
      </c>
      <c r="I3" s="77"/>
      <c r="J3" s="77"/>
      <c r="K3" s="77"/>
      <c r="L3" s="77"/>
      <c r="M3" s="77"/>
      <c r="N3" s="77"/>
      <c r="O3" s="77"/>
      <c r="P3" s="77"/>
      <c r="Q3" s="77"/>
      <c r="R3" s="77"/>
      <c r="S3" s="77"/>
      <c r="T3" s="77"/>
      <c r="U3" s="77"/>
      <c r="V3" s="77"/>
      <c r="W3" s="78"/>
      <c r="X3" s="82" t="s">
        <v>54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29" t="s">
        <v>56</v>
      </c>
      <c r="B4" s="31"/>
      <c r="C4" s="31"/>
      <c r="D4" s="31"/>
      <c r="E4" s="31"/>
      <c r="F4" s="31"/>
      <c r="G4" s="31"/>
      <c r="H4" s="79"/>
      <c r="I4" s="80"/>
      <c r="J4" s="80"/>
      <c r="K4" s="80"/>
      <c r="L4" s="80"/>
      <c r="M4" s="80"/>
      <c r="N4" s="80"/>
      <c r="O4" s="80"/>
      <c r="P4" s="80"/>
      <c r="Q4" s="80"/>
      <c r="R4" s="80"/>
      <c r="S4" s="80"/>
      <c r="T4" s="80"/>
      <c r="U4" s="80"/>
      <c r="V4" s="80"/>
      <c r="W4" s="81"/>
      <c r="X4" s="75" t="s">
        <v>57</v>
      </c>
      <c r="Y4" s="75"/>
      <c r="Z4" s="75"/>
      <c r="AA4" s="75"/>
      <c r="AB4" s="75"/>
      <c r="AC4" s="75"/>
      <c r="AD4" s="75"/>
      <c r="AE4" s="75"/>
      <c r="AF4" s="75"/>
      <c r="AG4" s="75"/>
      <c r="AH4" s="75"/>
      <c r="AI4" s="75" t="s">
        <v>58</v>
      </c>
      <c r="AJ4" s="75"/>
      <c r="AK4" s="75"/>
      <c r="AL4" s="75"/>
      <c r="AM4" s="75"/>
      <c r="AN4" s="75"/>
      <c r="AO4" s="75"/>
      <c r="AP4" s="75"/>
      <c r="AQ4" s="75"/>
      <c r="AR4" s="75"/>
      <c r="AS4" s="75"/>
      <c r="AT4" s="75" t="s">
        <v>59</v>
      </c>
      <c r="AU4" s="75"/>
      <c r="AV4" s="75"/>
      <c r="AW4" s="75"/>
      <c r="AX4" s="75"/>
      <c r="AY4" s="75"/>
      <c r="AZ4" s="75"/>
      <c r="BA4" s="75"/>
      <c r="BB4" s="75"/>
      <c r="BC4" s="75"/>
      <c r="BD4" s="75"/>
      <c r="BE4" s="75" t="s">
        <v>60</v>
      </c>
      <c r="BF4" s="75"/>
      <c r="BG4" s="75"/>
      <c r="BH4" s="75"/>
      <c r="BI4" s="75"/>
      <c r="BJ4" s="75"/>
      <c r="BK4" s="75"/>
      <c r="BL4" s="75"/>
      <c r="BM4" s="75"/>
      <c r="BN4" s="75"/>
      <c r="BO4" s="75"/>
      <c r="BP4" s="75" t="s">
        <v>61</v>
      </c>
      <c r="BQ4" s="75"/>
      <c r="BR4" s="75"/>
      <c r="BS4" s="75"/>
      <c r="BT4" s="75"/>
      <c r="BU4" s="75"/>
      <c r="BV4" s="75"/>
      <c r="BW4" s="75"/>
      <c r="BX4" s="75"/>
      <c r="BY4" s="75"/>
      <c r="BZ4" s="75"/>
      <c r="CA4" s="75" t="s">
        <v>62</v>
      </c>
      <c r="CB4" s="75"/>
      <c r="CC4" s="75"/>
      <c r="CD4" s="75"/>
      <c r="CE4" s="75"/>
      <c r="CF4" s="75"/>
      <c r="CG4" s="75"/>
      <c r="CH4" s="75"/>
      <c r="CI4" s="75"/>
      <c r="CJ4" s="75"/>
      <c r="CK4" s="75"/>
      <c r="CL4" s="75" t="s">
        <v>63</v>
      </c>
      <c r="CM4" s="75"/>
      <c r="CN4" s="75"/>
      <c r="CO4" s="75"/>
      <c r="CP4" s="75"/>
      <c r="CQ4" s="75"/>
      <c r="CR4" s="75"/>
      <c r="CS4" s="75"/>
      <c r="CT4" s="75"/>
      <c r="CU4" s="75"/>
      <c r="CV4" s="75"/>
      <c r="CW4" s="75" t="s">
        <v>64</v>
      </c>
      <c r="CX4" s="75"/>
      <c r="CY4" s="75"/>
      <c r="CZ4" s="75"/>
      <c r="DA4" s="75"/>
      <c r="DB4" s="75"/>
      <c r="DC4" s="75"/>
      <c r="DD4" s="75"/>
      <c r="DE4" s="75"/>
      <c r="DF4" s="75"/>
      <c r="DG4" s="75"/>
      <c r="DH4" s="75" t="s">
        <v>65</v>
      </c>
      <c r="DI4" s="75"/>
      <c r="DJ4" s="75"/>
      <c r="DK4" s="75"/>
      <c r="DL4" s="75"/>
      <c r="DM4" s="75"/>
      <c r="DN4" s="75"/>
      <c r="DO4" s="75"/>
      <c r="DP4" s="75"/>
      <c r="DQ4" s="75"/>
      <c r="DR4" s="75"/>
      <c r="DS4" s="75" t="s">
        <v>66</v>
      </c>
      <c r="DT4" s="75"/>
      <c r="DU4" s="75"/>
      <c r="DV4" s="75"/>
      <c r="DW4" s="75"/>
      <c r="DX4" s="75"/>
      <c r="DY4" s="75"/>
      <c r="DZ4" s="75"/>
      <c r="EA4" s="75"/>
      <c r="EB4" s="75"/>
      <c r="EC4" s="75"/>
      <c r="ED4" s="75" t="s">
        <v>67</v>
      </c>
      <c r="EE4" s="75"/>
      <c r="EF4" s="75"/>
      <c r="EG4" s="75"/>
      <c r="EH4" s="75"/>
      <c r="EI4" s="75"/>
      <c r="EJ4" s="75"/>
      <c r="EK4" s="75"/>
      <c r="EL4" s="75"/>
      <c r="EM4" s="75"/>
      <c r="EN4" s="75"/>
    </row>
    <row r="5" spans="1:144" x14ac:dyDescent="0.2">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2">
      <c r="A6" s="29" t="s">
        <v>96</v>
      </c>
      <c r="B6" s="34">
        <f>B7</f>
        <v>2018</v>
      </c>
      <c r="C6" s="34">
        <f t="shared" ref="C6:W6" si="3">C7</f>
        <v>263648</v>
      </c>
      <c r="D6" s="34">
        <f t="shared" si="3"/>
        <v>47</v>
      </c>
      <c r="E6" s="34">
        <f t="shared" si="3"/>
        <v>1</v>
      </c>
      <c r="F6" s="34">
        <f t="shared" si="3"/>
        <v>0</v>
      </c>
      <c r="G6" s="34">
        <f t="shared" si="3"/>
        <v>0</v>
      </c>
      <c r="H6" s="34" t="str">
        <f t="shared" si="3"/>
        <v>京都府　笠置町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98.4</v>
      </c>
      <c r="Q6" s="35">
        <f t="shared" si="3"/>
        <v>2878</v>
      </c>
      <c r="R6" s="35">
        <f t="shared" si="3"/>
        <v>1332</v>
      </c>
      <c r="S6" s="35">
        <f t="shared" si="3"/>
        <v>23.52</v>
      </c>
      <c r="T6" s="35">
        <f t="shared" si="3"/>
        <v>56.63</v>
      </c>
      <c r="U6" s="35">
        <f t="shared" si="3"/>
        <v>1291</v>
      </c>
      <c r="V6" s="35">
        <f t="shared" si="3"/>
        <v>2.2000000000000002</v>
      </c>
      <c r="W6" s="35">
        <f t="shared" si="3"/>
        <v>586.82000000000005</v>
      </c>
      <c r="X6" s="36">
        <f>IF(X7="",NA(),X7)</f>
        <v>74.13</v>
      </c>
      <c r="Y6" s="36">
        <f t="shared" ref="Y6:AG6" si="4">IF(Y7="",NA(),Y7)</f>
        <v>69.45</v>
      </c>
      <c r="Z6" s="36">
        <f t="shared" si="4"/>
        <v>73.22</v>
      </c>
      <c r="AA6" s="36">
        <f t="shared" si="4"/>
        <v>77.91</v>
      </c>
      <c r="AB6" s="36">
        <f t="shared" si="4"/>
        <v>74.11</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591.54</v>
      </c>
      <c r="BF6" s="36">
        <f t="shared" ref="BF6:BN6" si="7">IF(BF7="",NA(),BF7)</f>
        <v>593.55999999999995</v>
      </c>
      <c r="BG6" s="36">
        <f t="shared" si="7"/>
        <v>539.12</v>
      </c>
      <c r="BH6" s="36">
        <f t="shared" si="7"/>
        <v>467.91</v>
      </c>
      <c r="BI6" s="36">
        <f t="shared" si="7"/>
        <v>474.31</v>
      </c>
      <c r="BJ6" s="36">
        <f t="shared" si="7"/>
        <v>1486.62</v>
      </c>
      <c r="BK6" s="36">
        <f t="shared" si="7"/>
        <v>1510.14</v>
      </c>
      <c r="BL6" s="36">
        <f t="shared" si="7"/>
        <v>1595.62</v>
      </c>
      <c r="BM6" s="36">
        <f t="shared" si="7"/>
        <v>1302.33</v>
      </c>
      <c r="BN6" s="36">
        <f t="shared" si="7"/>
        <v>1274.21</v>
      </c>
      <c r="BO6" s="35" t="str">
        <f>IF(BO7="","",IF(BO7="-","【-】","【"&amp;SUBSTITUTE(TEXT(BO7,"#,##0.00"),"-","△")&amp;"】"))</f>
        <v>【1,074.14】</v>
      </c>
      <c r="BP6" s="36">
        <f>IF(BP7="",NA(),BP7)</f>
        <v>65.459999999999994</v>
      </c>
      <c r="BQ6" s="36">
        <f t="shared" ref="BQ6:BY6" si="8">IF(BQ7="",NA(),BQ7)</f>
        <v>64.08</v>
      </c>
      <c r="BR6" s="36">
        <f t="shared" si="8"/>
        <v>64.11</v>
      </c>
      <c r="BS6" s="36">
        <f t="shared" si="8"/>
        <v>62.38</v>
      </c>
      <c r="BT6" s="36">
        <f t="shared" si="8"/>
        <v>53.04</v>
      </c>
      <c r="BU6" s="36">
        <f t="shared" si="8"/>
        <v>24.39</v>
      </c>
      <c r="BV6" s="36">
        <f t="shared" si="8"/>
        <v>22.67</v>
      </c>
      <c r="BW6" s="36">
        <f t="shared" si="8"/>
        <v>37.92</v>
      </c>
      <c r="BX6" s="36">
        <f t="shared" si="8"/>
        <v>40.89</v>
      </c>
      <c r="BY6" s="36">
        <f t="shared" si="8"/>
        <v>41.25</v>
      </c>
      <c r="BZ6" s="35" t="str">
        <f>IF(BZ7="","",IF(BZ7="-","【-】","【"&amp;SUBSTITUTE(TEXT(BZ7,"#,##0.00"),"-","△")&amp;"】"))</f>
        <v>【54.36】</v>
      </c>
      <c r="CA6" s="36">
        <f>IF(CA7="",NA(),CA7)</f>
        <v>248.74</v>
      </c>
      <c r="CB6" s="36">
        <f t="shared" ref="CB6:CJ6" si="9">IF(CB7="",NA(),CB7)</f>
        <v>252.98</v>
      </c>
      <c r="CC6" s="36">
        <f t="shared" si="9"/>
        <v>253.66</v>
      </c>
      <c r="CD6" s="36">
        <f t="shared" si="9"/>
        <v>258.73</v>
      </c>
      <c r="CE6" s="36">
        <f t="shared" si="9"/>
        <v>309.2</v>
      </c>
      <c r="CF6" s="36">
        <f t="shared" si="9"/>
        <v>734.18</v>
      </c>
      <c r="CG6" s="36">
        <f t="shared" si="9"/>
        <v>789.62</v>
      </c>
      <c r="CH6" s="36">
        <f t="shared" si="9"/>
        <v>423.18</v>
      </c>
      <c r="CI6" s="36">
        <f t="shared" si="9"/>
        <v>383.2</v>
      </c>
      <c r="CJ6" s="36">
        <f t="shared" si="9"/>
        <v>383.25</v>
      </c>
      <c r="CK6" s="35" t="str">
        <f>IF(CK7="","",IF(CK7="-","【-】","【"&amp;SUBSTITUTE(TEXT(CK7,"#,##0.00"),"-","△")&amp;"】"))</f>
        <v>【296.40】</v>
      </c>
      <c r="CL6" s="36">
        <f>IF(CL7="",NA(),CL7)</f>
        <v>57.56</v>
      </c>
      <c r="CM6" s="36">
        <f t="shared" ref="CM6:CU6" si="10">IF(CM7="",NA(),CM7)</f>
        <v>54.08</v>
      </c>
      <c r="CN6" s="36">
        <f t="shared" si="10"/>
        <v>53.65</v>
      </c>
      <c r="CO6" s="36">
        <f t="shared" si="10"/>
        <v>50.72</v>
      </c>
      <c r="CP6" s="36">
        <f t="shared" si="10"/>
        <v>48.23</v>
      </c>
      <c r="CQ6" s="36">
        <f t="shared" si="10"/>
        <v>48.36</v>
      </c>
      <c r="CR6" s="36">
        <f t="shared" si="10"/>
        <v>48.7</v>
      </c>
      <c r="CS6" s="36">
        <f t="shared" si="10"/>
        <v>46.9</v>
      </c>
      <c r="CT6" s="36">
        <f t="shared" si="10"/>
        <v>47.95</v>
      </c>
      <c r="CU6" s="36">
        <f t="shared" si="10"/>
        <v>48.26</v>
      </c>
      <c r="CV6" s="35" t="str">
        <f>IF(CV7="","",IF(CV7="-","【-】","【"&amp;SUBSTITUTE(TEXT(CV7,"#,##0.00"),"-","△")&amp;"】"))</f>
        <v>【55.95】</v>
      </c>
      <c r="CW6" s="36">
        <f>IF(CW7="",NA(),CW7)</f>
        <v>90.34</v>
      </c>
      <c r="CX6" s="36">
        <f t="shared" ref="CX6:DF6" si="11">IF(CX7="",NA(),CX7)</f>
        <v>87.88</v>
      </c>
      <c r="CY6" s="36">
        <f t="shared" si="11"/>
        <v>89.21</v>
      </c>
      <c r="CZ6" s="36">
        <f t="shared" si="11"/>
        <v>99.16</v>
      </c>
      <c r="DA6" s="36">
        <f t="shared" si="11"/>
        <v>91.05</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2">
      <c r="A7" s="29"/>
      <c r="B7" s="38">
        <v>2018</v>
      </c>
      <c r="C7" s="38">
        <v>263648</v>
      </c>
      <c r="D7" s="38">
        <v>47</v>
      </c>
      <c r="E7" s="38">
        <v>1</v>
      </c>
      <c r="F7" s="38">
        <v>0</v>
      </c>
      <c r="G7" s="38">
        <v>0</v>
      </c>
      <c r="H7" s="38" t="s">
        <v>97</v>
      </c>
      <c r="I7" s="38" t="s">
        <v>98</v>
      </c>
      <c r="J7" s="38" t="s">
        <v>99</v>
      </c>
      <c r="K7" s="38" t="s">
        <v>100</v>
      </c>
      <c r="L7" s="38" t="s">
        <v>101</v>
      </c>
      <c r="M7" s="38" t="s">
        <v>102</v>
      </c>
      <c r="N7" s="39" t="s">
        <v>103</v>
      </c>
      <c r="O7" s="39" t="s">
        <v>104</v>
      </c>
      <c r="P7" s="39">
        <v>98.4</v>
      </c>
      <c r="Q7" s="39">
        <v>2878</v>
      </c>
      <c r="R7" s="39">
        <v>1332</v>
      </c>
      <c r="S7" s="39">
        <v>23.52</v>
      </c>
      <c r="T7" s="39">
        <v>56.63</v>
      </c>
      <c r="U7" s="39">
        <v>1291</v>
      </c>
      <c r="V7" s="39">
        <v>2.2000000000000002</v>
      </c>
      <c r="W7" s="39">
        <v>586.82000000000005</v>
      </c>
      <c r="X7" s="39">
        <v>74.13</v>
      </c>
      <c r="Y7" s="39">
        <v>69.45</v>
      </c>
      <c r="Z7" s="39">
        <v>73.22</v>
      </c>
      <c r="AA7" s="39">
        <v>77.91</v>
      </c>
      <c r="AB7" s="39">
        <v>74.11</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591.54</v>
      </c>
      <c r="BF7" s="39">
        <v>593.55999999999995</v>
      </c>
      <c r="BG7" s="39">
        <v>539.12</v>
      </c>
      <c r="BH7" s="39">
        <v>467.91</v>
      </c>
      <c r="BI7" s="39">
        <v>474.31</v>
      </c>
      <c r="BJ7" s="39">
        <v>1486.62</v>
      </c>
      <c r="BK7" s="39">
        <v>1510.14</v>
      </c>
      <c r="BL7" s="39">
        <v>1595.62</v>
      </c>
      <c r="BM7" s="39">
        <v>1302.33</v>
      </c>
      <c r="BN7" s="39">
        <v>1274.21</v>
      </c>
      <c r="BO7" s="39">
        <v>1074.1400000000001</v>
      </c>
      <c r="BP7" s="39">
        <v>65.459999999999994</v>
      </c>
      <c r="BQ7" s="39">
        <v>64.08</v>
      </c>
      <c r="BR7" s="39">
        <v>64.11</v>
      </c>
      <c r="BS7" s="39">
        <v>62.38</v>
      </c>
      <c r="BT7" s="39">
        <v>53.04</v>
      </c>
      <c r="BU7" s="39">
        <v>24.39</v>
      </c>
      <c r="BV7" s="39">
        <v>22.67</v>
      </c>
      <c r="BW7" s="39">
        <v>37.92</v>
      </c>
      <c r="BX7" s="39">
        <v>40.89</v>
      </c>
      <c r="BY7" s="39">
        <v>41.25</v>
      </c>
      <c r="BZ7" s="39">
        <v>54.36</v>
      </c>
      <c r="CA7" s="39">
        <v>248.74</v>
      </c>
      <c r="CB7" s="39">
        <v>252.98</v>
      </c>
      <c r="CC7" s="39">
        <v>253.66</v>
      </c>
      <c r="CD7" s="39">
        <v>258.73</v>
      </c>
      <c r="CE7" s="39">
        <v>309.2</v>
      </c>
      <c r="CF7" s="39">
        <v>734.18</v>
      </c>
      <c r="CG7" s="39">
        <v>789.62</v>
      </c>
      <c r="CH7" s="39">
        <v>423.18</v>
      </c>
      <c r="CI7" s="39">
        <v>383.2</v>
      </c>
      <c r="CJ7" s="39">
        <v>383.25</v>
      </c>
      <c r="CK7" s="39">
        <v>296.39999999999998</v>
      </c>
      <c r="CL7" s="39">
        <v>57.56</v>
      </c>
      <c r="CM7" s="39">
        <v>54.08</v>
      </c>
      <c r="CN7" s="39">
        <v>53.65</v>
      </c>
      <c r="CO7" s="39">
        <v>50.72</v>
      </c>
      <c r="CP7" s="39">
        <v>48.23</v>
      </c>
      <c r="CQ7" s="39">
        <v>48.36</v>
      </c>
      <c r="CR7" s="39">
        <v>48.7</v>
      </c>
      <c r="CS7" s="39">
        <v>46.9</v>
      </c>
      <c r="CT7" s="39">
        <v>47.95</v>
      </c>
      <c r="CU7" s="39">
        <v>48.26</v>
      </c>
      <c r="CV7" s="39">
        <v>55.95</v>
      </c>
      <c r="CW7" s="39">
        <v>90.34</v>
      </c>
      <c r="CX7" s="39">
        <v>87.88</v>
      </c>
      <c r="CY7" s="39">
        <v>89.21</v>
      </c>
      <c r="CZ7" s="39">
        <v>99.16</v>
      </c>
      <c r="DA7" s="39">
        <v>91.05</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0.91</v>
      </c>
      <c r="EJ7" s="39">
        <v>1.26</v>
      </c>
      <c r="EK7" s="39">
        <v>0.78</v>
      </c>
      <c r="EL7" s="39">
        <v>0.56999999999999995</v>
      </c>
      <c r="EM7" s="39">
        <v>0.62</v>
      </c>
      <c r="EN7" s="39">
        <v>0.54</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47</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植田 将行</dc:creator>
  <cp:lastModifiedBy>井上 諒一</cp:lastModifiedBy>
  <cp:lastPrinted>2020-02-12T03:13:54Z</cp:lastPrinted>
  <dcterms:created xsi:type="dcterms:W3CDTF">2020-02-09T02:26:16Z</dcterms:created>
  <dcterms:modified xsi:type="dcterms:W3CDTF">2020-03-04T08:22:52Z</dcterms:modified>
</cp:coreProperties>
</file>